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E SAS\2020\Concurso Publico\Concurso Publico 7 de 2020 Mr Gobby\"/>
    </mc:Choice>
  </mc:AlternateContent>
  <xr:revisionPtr revIDLastSave="0" documentId="8_{FEB9C320-1716-4474-8C78-4B652C07D421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Matriz" sheetId="9" r:id="rId1"/>
    <sheet name="Arrecife y DF" sheetId="8" r:id="rId2"/>
    <sheet name="Remoción y Disp F" sheetId="5" r:id="rId3"/>
    <sheet name="Hoja2" sheetId="10" r:id="rId4"/>
  </sheets>
  <definedNames>
    <definedName name="_xlnm._FilterDatabase" localSheetId="1" hidden="1">'Arrecife y DF'!$A$2:$Q$16</definedName>
    <definedName name="_xlnm._FilterDatabase" localSheetId="2" hidden="1">'Remoción y Disp F'!$A$2:$Q$18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5" i="5" l="1"/>
  <c r="K16" i="5"/>
  <c r="K17" i="5"/>
  <c r="K4" i="5"/>
  <c r="K14" i="5"/>
  <c r="K13" i="5"/>
  <c r="K12" i="5"/>
  <c r="K11" i="5"/>
  <c r="K10" i="5"/>
  <c r="K9" i="5"/>
  <c r="K8" i="5"/>
  <c r="K7" i="5"/>
  <c r="K6" i="5"/>
  <c r="K5" i="5"/>
  <c r="K3" i="5" l="1"/>
  <c r="K11" i="8"/>
  <c r="K4" i="8"/>
  <c r="K7" i="8"/>
  <c r="K8" i="8"/>
  <c r="K12" i="8"/>
  <c r="K5" i="8"/>
  <c r="K9" i="8"/>
  <c r="K6" i="8"/>
  <c r="K13" i="8"/>
  <c r="K15" i="8"/>
  <c r="K10" i="8"/>
  <c r="K14" i="8"/>
  <c r="K3" i="8"/>
  <c r="H39" i="9"/>
  <c r="G39" i="9"/>
  <c r="I39" i="9"/>
  <c r="G38" i="9"/>
  <c r="I38" i="9"/>
  <c r="H38" i="9" s="1"/>
  <c r="G37" i="9"/>
  <c r="I37" i="9"/>
  <c r="H37" i="9" s="1"/>
  <c r="H36" i="9"/>
  <c r="G36" i="9"/>
  <c r="I36" i="9"/>
  <c r="H35" i="9"/>
  <c r="G35" i="9"/>
  <c r="I35" i="9"/>
  <c r="G34" i="9"/>
  <c r="I34" i="9"/>
  <c r="H34" i="9" s="1"/>
  <c r="G33" i="9"/>
  <c r="I33" i="9"/>
  <c r="H33" i="9" s="1"/>
  <c r="H32" i="9"/>
  <c r="G32" i="9"/>
  <c r="I32" i="9"/>
  <c r="H31" i="9"/>
  <c r="G31" i="9"/>
  <c r="I31" i="9"/>
  <c r="G30" i="9"/>
  <c r="I30" i="9"/>
  <c r="H30" i="9" s="1"/>
  <c r="G29" i="9"/>
  <c r="I29" i="9"/>
  <c r="H29" i="9" s="1"/>
  <c r="H28" i="9"/>
  <c r="G28" i="9"/>
  <c r="I28" i="9"/>
  <c r="H27" i="9"/>
  <c r="G27" i="9"/>
  <c r="I27" i="9"/>
  <c r="G26" i="9"/>
  <c r="I26" i="9"/>
  <c r="H26" i="9" s="1"/>
  <c r="G25" i="9"/>
  <c r="I25" i="9"/>
  <c r="H25" i="9" s="1"/>
</calcChain>
</file>

<file path=xl/sharedStrings.xml><?xml version="1.0" encoding="utf-8"?>
<sst xmlns="http://schemas.openxmlformats.org/spreadsheetml/2006/main" count="604" uniqueCount="180">
  <si>
    <t>Identificación</t>
  </si>
  <si>
    <t>Tratamiento</t>
  </si>
  <si>
    <t>Monitoreo y revisión</t>
  </si>
  <si>
    <t>Clase</t>
  </si>
  <si>
    <t>Fuente</t>
  </si>
  <si>
    <t>Etapa</t>
  </si>
  <si>
    <t>Tipo</t>
  </si>
  <si>
    <t>Encargado de gestionar el riesgo</t>
  </si>
  <si>
    <t>¿Cómo se realiza el monitoreo?</t>
  </si>
  <si>
    <t>Periodicidad</t>
  </si>
  <si>
    <t>Probabilidad</t>
  </si>
  <si>
    <t>Impacto</t>
  </si>
  <si>
    <t>Nivel de riesgo</t>
  </si>
  <si>
    <t>Tratamiento a implementar</t>
  </si>
  <si>
    <t>Cuándo se inicia</t>
  </si>
  <si>
    <t>Cuál puede ser la causa, el origen, o fuente del riesgo</t>
  </si>
  <si>
    <t>Cuáles pueden ser los efectos de la ocurrencia del riesgo</t>
  </si>
  <si>
    <t>Cuándo se completa</t>
  </si>
  <si>
    <t>Moderado</t>
  </si>
  <si>
    <t>Mayor</t>
  </si>
  <si>
    <t>Posible</t>
  </si>
  <si>
    <t>Improbable</t>
  </si>
  <si>
    <t>Raro</t>
  </si>
  <si>
    <t>Riesgo alto</t>
  </si>
  <si>
    <t>Riesgo moderado</t>
  </si>
  <si>
    <t>Riesgo bajo</t>
  </si>
  <si>
    <t xml:space="preserve">Interna </t>
  </si>
  <si>
    <t>Externa</t>
  </si>
  <si>
    <t>Económicos</t>
  </si>
  <si>
    <t>Actos de la naturaleza</t>
  </si>
  <si>
    <t>Operacionales</t>
  </si>
  <si>
    <t>Regulatorios y Acciones Legales</t>
  </si>
  <si>
    <t>Planeación</t>
  </si>
  <si>
    <t>Contractual</t>
  </si>
  <si>
    <t>General</t>
  </si>
  <si>
    <t>Específico</t>
  </si>
  <si>
    <t>Qué puede ocurrir</t>
  </si>
  <si>
    <t>Contratista</t>
  </si>
  <si>
    <t>Inicio de la etapa de ejecución.</t>
  </si>
  <si>
    <t>Fin de la ejecución.</t>
  </si>
  <si>
    <t>Permanente.</t>
  </si>
  <si>
    <t>Ausencia de personal clave.</t>
  </si>
  <si>
    <t>Accidentes del personal operativo del contrato.</t>
  </si>
  <si>
    <t>Demandas laborales, pagos de indemnizaciones, reprogramación de personal, retrasos en la ejecución de las actividades.</t>
  </si>
  <si>
    <t>Fluctuación de los precios de insumos y recursos requeridos para la ejecución de las actividades.</t>
  </si>
  <si>
    <t>Contemplar variaciones de costos en la propuesta.</t>
  </si>
  <si>
    <t>Planeación.</t>
  </si>
  <si>
    <t>Afectaciones a la salud del personal.</t>
  </si>
  <si>
    <t>Revisión de procedimientos y procesos de operación de equipos.</t>
  </si>
  <si>
    <t>Retrasos en el desarrollo de las actividades.</t>
  </si>
  <si>
    <t>Tormentas, mar de leva, cambios bruscos de la marea, lluvias fuertes, entre otros.</t>
  </si>
  <si>
    <t>Contratista.</t>
  </si>
  <si>
    <t>Afectaciones ambientales, necesidad de invertir recursos en la recuperación y control de los derrames, suspensión de las actividades, multas.</t>
  </si>
  <si>
    <t>Daños a lecho marino, coral, contaminación por sustancias, entre otras afectaciones al ecosistema.</t>
  </si>
  <si>
    <t>Multas, sanciones, suspensión de las actividades.</t>
  </si>
  <si>
    <t>Fin etapa de planeación.</t>
  </si>
  <si>
    <t>Contratista/Contratante.</t>
  </si>
  <si>
    <t>Inicio etapa de planeación</t>
  </si>
  <si>
    <t>Permanente durante la etapa de ejecución.</t>
  </si>
  <si>
    <t>Permanente  durante la etapa de ejecución.</t>
  </si>
  <si>
    <t>Dificultades en la ejecución de las actividades a cargo del contratista.</t>
  </si>
  <si>
    <t>Contar con planes de contingencia y continuidad del negocio.</t>
  </si>
  <si>
    <t>Revisión de planes, procedimientos y procesos del contrato - Supervisión.</t>
  </si>
  <si>
    <t>Contar con plan se seguridad y salud en el trabajo, uso de elementos de protección personal, contar con brigada de primeros auxilios. Póliza de salarios, prestaciones sociales e indemnizaciones laborales.</t>
  </si>
  <si>
    <t>Durante la ejecución del contrato podría presentar enfermedad, tener un accidente incapacitante o cualquier razón que impida la disponibilidad del personal.</t>
  </si>
  <si>
    <t xml:space="preserve">Destinación de recursos para reparar las daños causados. </t>
  </si>
  <si>
    <t>Contar con seguro de Responsabilidad Civil Extracontractual. Contar con Póliza P&amp;I.</t>
  </si>
  <si>
    <t>Reposición por el valor de chatarra de las embarcaciones caídas al mar.</t>
  </si>
  <si>
    <t xml:space="preserve">En el proceso  de descargue de embarcaciones en el puerto de destino se pueden presentar daños y afectaciones al infraestructura de dicho puerto. </t>
  </si>
  <si>
    <t>Nro.</t>
  </si>
  <si>
    <t>Supervisión del cumplimiento del planes de salud y seguridad en el trabajo y uso de los elementos de protección personal.</t>
  </si>
  <si>
    <t>Durante la ejecución del contrato se presentan variaciones en los precios de los recurso en insumos requeridos para la ejecución de las actividades, principalmente los combustibles y suministros de equipos de corte submarinos.</t>
  </si>
  <si>
    <t>Mayor dedicación de recursos para atender  incrementos en los costos.</t>
  </si>
  <si>
    <t>Dedicación de recursos para reparaciones, retrasos en la ejecución de las actividades.</t>
  </si>
  <si>
    <t>Controles al funcionamiento del equipo y la maquinaria. Contar con planes de contingencia y continuidad del negocio. Póliza P&amp;I.</t>
  </si>
  <si>
    <t xml:space="preserve">Condiciones climatológicas y marítimas adversas. </t>
  </si>
  <si>
    <t>Revisión permanente de condiciones y pronósticos climatológicos. Contar con planes de contingencia y continuidad del negocio.</t>
  </si>
  <si>
    <t>Control al cumplimiento de el plan de intervención a la embarcación y plan de manejo ambiental aprobado por CORALINA.</t>
  </si>
  <si>
    <t>Control permanente y registro del cumplimiento de planes de intervención y planes de manejo ambiental establecidos.</t>
  </si>
  <si>
    <t>CORALINA pide ajustes al plan de manejo ambiental y de intervención a las embarcaciones o no aprueba dicho plan, incluso cuando el contratista realiza todos los tramites en debida forma.</t>
  </si>
  <si>
    <t>Revisión los criterios y requisitos de plan de intervención y manejo ambiental, asesoramiento experto de persona con experiencia relacionada en autoridad ambiental..</t>
  </si>
  <si>
    <t>Contar con seguro de Transporte de Mercancías.</t>
  </si>
  <si>
    <t>Sobre costos en la operación por causas atribuibles al contratista.</t>
  </si>
  <si>
    <t>El contratista realiza un estimación de precios por debajo de lo realmente requerido para la ejecución del contrato.</t>
  </si>
  <si>
    <t>Necesidad de reforzar recursos por parte del contratista para el cumplimiento de las obligaciones.</t>
  </si>
  <si>
    <t>Demoras en la obtención de permisos en los lugares de disposición final, restricciones en el proceso de transporte terrestre para la disposición final, demoras en tramites de salidas del puerto a donde llegan las embarcaciones luego del proceso de remoción.</t>
  </si>
  <si>
    <t>Demandas civiles, pagos de indemnizaciones, suspensión de actividades.</t>
  </si>
  <si>
    <t>Revisión de planes, procedimientos y procesos del contrato.</t>
  </si>
  <si>
    <t>Contar con seguro de responsabilidad civil extracontractual.</t>
  </si>
  <si>
    <t>Daño y/o perjuicios a terceros en sus bienes o en sus personas.</t>
  </si>
  <si>
    <t>Avería, rotura, golpes, colisión, hundimiento, hurto, entre otros que pueda sufrir el equipo, maquinaria y embarcaciones empleadas en las actividades.</t>
  </si>
  <si>
    <t>Daños y pérdida de equipos, maquinaria y embarcaciones empleadas en la ejecución de las actividades.</t>
  </si>
  <si>
    <t>Daño a infraestructura del puerto de destino de la embarcación  en Cartagena.</t>
  </si>
  <si>
    <t>Dificultades, obstáculos de autoridad y/o retrasos en la disposición final de la embarcacioón definidas para este efecto.</t>
  </si>
  <si>
    <t>Dificultades, demoras, y/o negación del plan de intervención y plan de manejo ambiental de la embarcación.</t>
  </si>
  <si>
    <t>Durante las actividades de remoción, desguace, remolque, transporte y disposición final de la embarcación, el personal operativo puede sufrir lesiones, golpes, traumas, pérdida de conocimiento, cortaduras, ahogamientos entre otras afectaciones a la integridad física de la persona.</t>
  </si>
  <si>
    <t>Revisión de costos desde la estructuración de la oferta y control manual hasta la terminación del plazo de ejecución.</t>
  </si>
  <si>
    <t>Mensual desde la planeación hasta el fin de la ejecución.</t>
  </si>
  <si>
    <t>Control diario de condiciones y pronósticos climatológicos durante la ejecución de la maniobra.</t>
  </si>
  <si>
    <t>Derrame de líquidos o fluidos y/o combustibles que eventualmente, contenga la embarcación Mr Goby</t>
  </si>
  <si>
    <t>Durante las actividades de remoción, desguace, se rompen contenedores de los líquidos, fluidos y combustibles de la embarcación Mr Goby intervenidas derivando su derrame en el mar.</t>
  </si>
  <si>
    <t>Control diario durante la etapa de ejecución.</t>
  </si>
  <si>
    <t>Retraso en el proceso de inicio de actividades de intervención a las embarcaciones por ajustes al plan de intervención y manejo ambiental.</t>
  </si>
  <si>
    <t>Revisión a los criterio y requisitos del los planes requeridos.</t>
  </si>
  <si>
    <t>Permanente durante el proceso de actualización del plan de manejo ambiental.</t>
  </si>
  <si>
    <t>Retraso en el proceso de disposición final de la embarcación Mr. Goby</t>
  </si>
  <si>
    <t>Adelantar trámites de operación de disposición final de la embarcación.</t>
  </si>
  <si>
    <t>Revisión semanal del estado de tramite de permisos y trámites necesarios para el proceso de disposición final.</t>
  </si>
  <si>
    <t>Caída o pérdida de la embaración Mr Goby en el trayecto San Andrés - Cartagena.</t>
  </si>
  <si>
    <t>Durante el trasporte de la embarcación removida se pueden presentar caídas de las mismas al mar.</t>
  </si>
  <si>
    <t>Revisión de costos desde la estructuración de la oferta y control mensual hasta la terminación del plazo de ejecución.</t>
  </si>
  <si>
    <t>Mensual  desde la planeación hasta el fin de la ejecución.</t>
  </si>
  <si>
    <t>Durante la ejecución de las actividades del contrato, se pueden causar daños a personas ya sea a bienes de su propiedad o daños a su integridad y salud.</t>
  </si>
  <si>
    <t>Revisión los criterios y aspectos técnicos con el asesoramiento experto de persona con experiencia en trámites marítimos..</t>
  </si>
  <si>
    <t>Control permanente y registro los planes de interveción y del cumplimiento del plan de trabajo establecido.</t>
  </si>
  <si>
    <t>Imposiblidiad de realizar la maniobra</t>
  </si>
  <si>
    <t>Daño al arrecife coralino al momento de realizar las maniobras</t>
  </si>
  <si>
    <t>Durante la ejecución de las actividades de alistamiento se puede presentar afectación al entorno coralino que rodea la embarcación</t>
  </si>
  <si>
    <t>Sanciones administrativas provenientes de la autoridad ambiental, suspensión de actividades.</t>
  </si>
  <si>
    <t>Durante las actividades de remoción, desguace, transporte y disposición final de la embarcación, el personal operativo puede sufrir lesiones, golpes, traumas, pérdida de conocimiento, cortaduras, ahogamientos entre otras afectaciones a la integridad física de la persona.</t>
  </si>
  <si>
    <t>Durante las actividades de remoción, desguace, halada, transporte y disposición final de la embarcación se realice la ruptura de la embarcación generándose contaminación y daño al lecho marino y al arrecife coralino.</t>
  </si>
  <si>
    <t>Durante las actividades de remoción, desguace y halada se rompen contenedores de los líquidos, fluidos y combustibles de la embarcación Mr Goby intervenidas derivando su derrame en el mar.</t>
  </si>
  <si>
    <t>Escala de probabilidades</t>
  </si>
  <si>
    <t>|</t>
  </si>
  <si>
    <t>DESCRIPTOR</t>
  </si>
  <si>
    <t>DESCRIPCIÓN</t>
  </si>
  <si>
    <t>FRECUENCIA</t>
  </si>
  <si>
    <t>Matriz de riesgos adversos</t>
  </si>
  <si>
    <t>El evento puede ocurrir solo en circunstancias excepcionales.</t>
  </si>
  <si>
    <t>No se ha presentado en los últimos 5 años.</t>
  </si>
  <si>
    <t>Casi Cierto</t>
  </si>
  <si>
    <t>El evento puede ocurrir en algún momento.</t>
  </si>
  <si>
    <t>Se presentó una vez en los últimos 5 años</t>
  </si>
  <si>
    <t>Probable</t>
  </si>
  <si>
    <t>El evento podría ocurrir en algún momento.</t>
  </si>
  <si>
    <t>Se presentó una vez en los últimos 2 años</t>
  </si>
  <si>
    <t>El evento probablemente ocurrirá en la mayoría de las circunstancias.</t>
  </si>
  <si>
    <t>Se presentó una vez en el último año.</t>
  </si>
  <si>
    <t>Se espera que el evento ocurra en la mayoría de las circunstancias.</t>
  </si>
  <si>
    <t>Se ha presentado.
más de una vez al año.</t>
  </si>
  <si>
    <t>Escala de consecuencias cuantitativas</t>
  </si>
  <si>
    <t>Catastrófico</t>
  </si>
  <si>
    <t>Calificación Cuantitativa</t>
  </si>
  <si>
    <t>Consecuencias</t>
  </si>
  <si>
    <t>Los sobrecostos no representan más del 5% del valor del contrato.</t>
  </si>
  <si>
    <t>Genera un impacto sobre el valor del contrato entre el 5% y el 30%.</t>
  </si>
  <si>
    <t>El Impacto sobre el valor del contrato supera el 30% del valor del contrato.</t>
  </si>
  <si>
    <t xml:space="preserve">Categoría del riesgo </t>
  </si>
  <si>
    <t>Valoración del riesgo</t>
  </si>
  <si>
    <t>Categoría</t>
  </si>
  <si>
    <t>60, 80 y 100</t>
  </si>
  <si>
    <t>Riesgo Extremo</t>
  </si>
  <si>
    <t>Escala de consecuencias cualitativas</t>
  </si>
  <si>
    <t>30,40 y 50</t>
  </si>
  <si>
    <t>15, 20 y 25</t>
  </si>
  <si>
    <t>Calificación Cualitativa</t>
  </si>
  <si>
    <t>Dificulta la ejecución del contrato de manera baja. Aplicando medidas mínimas se puede lograr el objeto contractual</t>
  </si>
  <si>
    <t>Obstruye la ejecución del contrato sustancialmente pera aun así permite la consecución del objeto contractual</t>
  </si>
  <si>
    <t>Perturba la ejecución del contrato de manera grave imposibilitando la consecución del objeto contractual</t>
  </si>
  <si>
    <t>5 y 10</t>
  </si>
  <si>
    <t>Pre-Contractual</t>
  </si>
  <si>
    <t xml:space="preserve">PROBABILIDAD </t>
  </si>
  <si>
    <t>CONSECUENCIA</t>
  </si>
  <si>
    <t>CALIFICACIÓN</t>
  </si>
  <si>
    <t>Liquidación</t>
  </si>
  <si>
    <t>Tecnológicos e Infraestructura pública</t>
  </si>
  <si>
    <t>Sociales y Políticos</t>
  </si>
  <si>
    <t>Hecho de las cosas</t>
  </si>
  <si>
    <t>Financieros</t>
  </si>
  <si>
    <t>Reputacional</t>
  </si>
  <si>
    <t>Corrupción y Fraudes</t>
  </si>
  <si>
    <t>Daños al ecosistema al rededor de la embarcación Mr. Goby</t>
  </si>
  <si>
    <t>Derrame de líquidos o fluidos y/o combustibles que eventualmente, contenga la embarcación Mr. Goby</t>
  </si>
  <si>
    <t>Ruptura de la embarcación al momento de la maniobra de la embarcación Mr. Goby</t>
  </si>
  <si>
    <t>Dificultades, obstáculos de autoridad y/o retrasos en la disposición final de la embarcación definidas para este efecto.</t>
  </si>
  <si>
    <t>Arrecife</t>
  </si>
  <si>
    <t>Remoscion</t>
  </si>
  <si>
    <t>Valoración</t>
  </si>
  <si>
    <t>Condiciones climatológicas y marítimas adversas. En la maniobra o en el trayecto a Cartagena</t>
  </si>
  <si>
    <t>Caída o pérdida de partes de embaración Mr Goby en el trayecto San Andrés - Cartagena.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</si>
</sst>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9"/>
      <color rgb="FF000000"/>
      <name val="Arial"/>
      <family val="2"/>
    </font>
    <font>
      <sz val="7"/>
      <color rgb="FF000000"/>
      <name val="Arial"/>
      <family val="2"/>
    </font>
    <font>
      <sz val="10"/>
      <color rgb="FF000000"/>
      <name val="Arial"/>
      <family val="2"/>
    </font>
    <font>
      <sz val="8"/>
      <color theme="1"/>
      <name val="Calibri"/>
      <family val="2"/>
      <scheme val="minor"/>
    </font>
    <font>
      <b/>
      <sz val="7"/>
      <color rgb="FF000000"/>
      <name val="Arial"/>
      <family val="2"/>
    </font>
    <font>
      <b/>
      <sz val="8"/>
      <color theme="4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8"/>
      <color rgb="FFFFFFFF"/>
      <name val="Arial"/>
      <family val="2"/>
    </font>
    <font>
      <b/>
      <sz val="8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D3B5E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EE4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8" fillId="11" borderId="1" xfId="0" applyFont="1" applyFill="1" applyBorder="1" applyAlignment="1">
      <alignment horizontal="center" vertical="center" wrapText="1"/>
    </xf>
    <xf numFmtId="0" fontId="9" fillId="11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11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1" fillId="9" borderId="1" xfId="0" applyFont="1" applyFill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 vertical="center" wrapText="1"/>
    </xf>
    <xf numFmtId="0" fontId="11" fillId="1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textRotation="90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1" fillId="10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11" fillId="11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3" fillId="1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9" fillId="1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textRotation="90"/>
    </xf>
    <xf numFmtId="0" fontId="1" fillId="3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24">
    <dxf>
      <font>
        <color auto="1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auto="1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auto="1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auto="1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auto="1"/>
      </font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D3B5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5EBA9-0F71-4866-8195-A00355B9D2E4}">
  <dimension ref="B2:O39"/>
  <sheetViews>
    <sheetView showGridLines="0" topLeftCell="E1" zoomScale="110" zoomScaleNormal="110" workbookViewId="0">
      <selection activeCell="I4" sqref="I4:N11"/>
    </sheetView>
  </sheetViews>
  <sheetFormatPr baseColWidth="10" defaultColWidth="11.42578125" defaultRowHeight="11.25" x14ac:dyDescent="0.2"/>
  <cols>
    <col min="1" max="1" width="11.42578125" style="13"/>
    <col min="2" max="2" width="14.7109375" style="13" customWidth="1"/>
    <col min="3" max="3" width="21.140625" style="13" customWidth="1"/>
    <col min="4" max="4" width="26.140625" style="13" customWidth="1"/>
    <col min="5" max="5" width="22.42578125" style="13" customWidth="1"/>
    <col min="6" max="6" width="5.140625" style="13" customWidth="1"/>
    <col min="7" max="7" width="23.5703125" style="13" customWidth="1"/>
    <col min="8" max="8" width="14" style="14" bestFit="1" customWidth="1"/>
    <col min="9" max="9" width="5.85546875" style="13" customWidth="1"/>
    <col min="10" max="10" width="15.28515625" style="13" customWidth="1"/>
    <col min="11" max="11" width="1.85546875" style="13" bestFit="1" customWidth="1"/>
    <col min="12" max="12" width="27.140625" style="13" bestFit="1" customWidth="1"/>
    <col min="13" max="13" width="11.42578125" style="14"/>
    <col min="14" max="14" width="11.7109375" style="13" bestFit="1" customWidth="1"/>
    <col min="15" max="16384" width="11.42578125" style="13"/>
  </cols>
  <sheetData>
    <row r="2" spans="2:15" x14ac:dyDescent="0.2">
      <c r="B2" s="12" t="s">
        <v>122</v>
      </c>
    </row>
    <row r="3" spans="2:15" x14ac:dyDescent="0.2">
      <c r="B3" s="15" t="s">
        <v>123</v>
      </c>
      <c r="C3" s="16" t="s">
        <v>124</v>
      </c>
      <c r="D3" s="16" t="s">
        <v>125</v>
      </c>
      <c r="E3" s="16" t="s">
        <v>126</v>
      </c>
      <c r="H3" s="13"/>
      <c r="J3" s="12" t="s">
        <v>127</v>
      </c>
      <c r="M3" s="13"/>
      <c r="O3" s="14"/>
    </row>
    <row r="4" spans="2:15" ht="22.5" x14ac:dyDescent="0.2">
      <c r="B4" s="17">
        <v>1</v>
      </c>
      <c r="C4" s="30" t="s">
        <v>22</v>
      </c>
      <c r="D4" s="18" t="s">
        <v>128</v>
      </c>
      <c r="E4" s="18" t="s">
        <v>129</v>
      </c>
      <c r="H4" s="13"/>
      <c r="I4" s="48" t="s">
        <v>10</v>
      </c>
      <c r="J4" s="19" t="s">
        <v>130</v>
      </c>
      <c r="K4" s="20">
        <v>5</v>
      </c>
      <c r="L4" s="21">
        <v>25</v>
      </c>
      <c r="M4" s="22">
        <v>50</v>
      </c>
      <c r="N4" s="23">
        <v>100</v>
      </c>
      <c r="O4" s="14"/>
    </row>
    <row r="5" spans="2:15" ht="22.5" x14ac:dyDescent="0.2">
      <c r="B5" s="17">
        <v>2</v>
      </c>
      <c r="C5" s="30" t="s">
        <v>21</v>
      </c>
      <c r="D5" s="18" t="s">
        <v>131</v>
      </c>
      <c r="E5" s="18" t="s">
        <v>132</v>
      </c>
      <c r="H5" s="13"/>
      <c r="I5" s="48"/>
      <c r="J5" s="19" t="s">
        <v>133</v>
      </c>
      <c r="K5" s="20">
        <v>4</v>
      </c>
      <c r="L5" s="21">
        <v>20</v>
      </c>
      <c r="M5" s="22">
        <v>40</v>
      </c>
      <c r="N5" s="23">
        <v>80</v>
      </c>
      <c r="O5" s="14"/>
    </row>
    <row r="6" spans="2:15" ht="22.5" x14ac:dyDescent="0.2">
      <c r="B6" s="17">
        <v>3</v>
      </c>
      <c r="C6" s="30" t="s">
        <v>20</v>
      </c>
      <c r="D6" s="18" t="s">
        <v>134</v>
      </c>
      <c r="E6" s="18" t="s">
        <v>135</v>
      </c>
      <c r="H6" s="13"/>
      <c r="I6" s="48"/>
      <c r="J6" s="19" t="s">
        <v>20</v>
      </c>
      <c r="K6" s="20">
        <v>3</v>
      </c>
      <c r="L6" s="21">
        <v>15</v>
      </c>
      <c r="M6" s="22">
        <v>30</v>
      </c>
      <c r="N6" s="23">
        <v>60</v>
      </c>
      <c r="O6" s="14"/>
    </row>
    <row r="7" spans="2:15" ht="22.5" x14ac:dyDescent="0.2">
      <c r="B7" s="17">
        <v>4</v>
      </c>
      <c r="C7" s="30" t="s">
        <v>133</v>
      </c>
      <c r="D7" s="18" t="s">
        <v>136</v>
      </c>
      <c r="E7" s="18" t="s">
        <v>137</v>
      </c>
      <c r="H7" s="13"/>
      <c r="I7" s="48"/>
      <c r="J7" s="19" t="s">
        <v>21</v>
      </c>
      <c r="K7" s="20">
        <v>2</v>
      </c>
      <c r="L7" s="24">
        <v>10</v>
      </c>
      <c r="M7" s="21">
        <v>20</v>
      </c>
      <c r="N7" s="22">
        <v>40</v>
      </c>
      <c r="O7" s="14"/>
    </row>
    <row r="8" spans="2:15" ht="22.5" x14ac:dyDescent="0.2">
      <c r="B8" s="17">
        <v>5</v>
      </c>
      <c r="C8" s="30" t="s">
        <v>130</v>
      </c>
      <c r="D8" s="18" t="s">
        <v>138</v>
      </c>
      <c r="E8" s="18" t="s">
        <v>139</v>
      </c>
      <c r="H8" s="13"/>
      <c r="I8" s="48"/>
      <c r="J8" s="19" t="s">
        <v>22</v>
      </c>
      <c r="K8" s="20">
        <v>1</v>
      </c>
      <c r="L8" s="24">
        <v>5</v>
      </c>
      <c r="M8" s="24">
        <v>10</v>
      </c>
      <c r="N8" s="21">
        <v>20</v>
      </c>
      <c r="O8" s="14"/>
    </row>
    <row r="9" spans="2:15" x14ac:dyDescent="0.2">
      <c r="H9" s="13"/>
      <c r="I9" s="25"/>
      <c r="J9" s="26"/>
      <c r="K9" s="27"/>
      <c r="L9" s="20">
        <v>5</v>
      </c>
      <c r="M9" s="20">
        <v>10</v>
      </c>
      <c r="N9" s="20">
        <v>20</v>
      </c>
      <c r="O9" s="14"/>
    </row>
    <row r="10" spans="2:15" x14ac:dyDescent="0.2">
      <c r="B10" s="12" t="s">
        <v>140</v>
      </c>
      <c r="H10" s="13"/>
      <c r="J10" s="28"/>
      <c r="K10" s="29"/>
      <c r="L10" s="30" t="s">
        <v>18</v>
      </c>
      <c r="M10" s="30" t="s">
        <v>19</v>
      </c>
      <c r="N10" s="30" t="s">
        <v>141</v>
      </c>
      <c r="O10" s="14"/>
    </row>
    <row r="11" spans="2:15" x14ac:dyDescent="0.2">
      <c r="B11" s="44" t="s">
        <v>142</v>
      </c>
      <c r="C11" s="30">
        <v>5</v>
      </c>
      <c r="D11" s="30">
        <v>10</v>
      </c>
      <c r="E11" s="30">
        <v>20</v>
      </c>
      <c r="H11" s="13"/>
      <c r="J11" s="28"/>
      <c r="K11" s="29"/>
      <c r="L11" s="40" t="s">
        <v>143</v>
      </c>
      <c r="M11" s="41"/>
      <c r="N11" s="42"/>
      <c r="O11" s="14"/>
    </row>
    <row r="12" spans="2:15" x14ac:dyDescent="0.2">
      <c r="B12" s="44"/>
      <c r="C12" s="30" t="s">
        <v>18</v>
      </c>
      <c r="D12" s="30" t="s">
        <v>19</v>
      </c>
      <c r="E12" s="30" t="s">
        <v>141</v>
      </c>
      <c r="H12" s="13"/>
      <c r="J12" s="14"/>
      <c r="M12" s="13"/>
      <c r="O12" s="14"/>
    </row>
    <row r="13" spans="2:15" x14ac:dyDescent="0.2">
      <c r="B13" s="44"/>
      <c r="C13" s="45" t="s">
        <v>144</v>
      </c>
      <c r="D13" s="45" t="s">
        <v>145</v>
      </c>
      <c r="E13" s="45" t="s">
        <v>146</v>
      </c>
      <c r="H13" s="13"/>
      <c r="J13" s="14"/>
      <c r="L13" s="12" t="s">
        <v>147</v>
      </c>
      <c r="M13" s="13"/>
      <c r="O13" s="14"/>
    </row>
    <row r="14" spans="2:15" x14ac:dyDescent="0.2">
      <c r="B14" s="44"/>
      <c r="C14" s="45"/>
      <c r="D14" s="45"/>
      <c r="E14" s="45"/>
      <c r="H14" s="13"/>
      <c r="J14" s="14"/>
      <c r="L14" s="15" t="s">
        <v>148</v>
      </c>
      <c r="M14" s="16" t="s">
        <v>149</v>
      </c>
      <c r="O14" s="14"/>
    </row>
    <row r="15" spans="2:15" ht="22.5" x14ac:dyDescent="0.2">
      <c r="H15" s="13"/>
      <c r="J15" s="14"/>
      <c r="L15" s="23" t="s">
        <v>150</v>
      </c>
      <c r="M15" s="23" t="s">
        <v>151</v>
      </c>
      <c r="O15" s="14"/>
    </row>
    <row r="16" spans="2:15" x14ac:dyDescent="0.2">
      <c r="B16" s="12" t="s">
        <v>152</v>
      </c>
      <c r="H16" s="13"/>
      <c r="J16" s="14"/>
      <c r="L16" s="22" t="s">
        <v>153</v>
      </c>
      <c r="M16" s="22" t="s">
        <v>23</v>
      </c>
      <c r="O16" s="14"/>
    </row>
    <row r="17" spans="2:15" ht="22.5" x14ac:dyDescent="0.2">
      <c r="B17" s="31"/>
      <c r="C17" s="44" t="s">
        <v>143</v>
      </c>
      <c r="D17" s="44"/>
      <c r="E17" s="44"/>
      <c r="H17" s="13"/>
      <c r="J17" s="14"/>
      <c r="L17" s="21" t="s">
        <v>154</v>
      </c>
      <c r="M17" s="21" t="s">
        <v>24</v>
      </c>
      <c r="O17" s="14"/>
    </row>
    <row r="18" spans="2:15" x14ac:dyDescent="0.2">
      <c r="B18" s="44" t="s">
        <v>155</v>
      </c>
      <c r="C18" s="45" t="s">
        <v>156</v>
      </c>
      <c r="D18" s="45" t="s">
        <v>157</v>
      </c>
      <c r="E18" s="45" t="s">
        <v>158</v>
      </c>
      <c r="H18" s="13"/>
      <c r="J18" s="14"/>
      <c r="L18" s="32" t="s">
        <v>159</v>
      </c>
      <c r="M18" s="32" t="s">
        <v>25</v>
      </c>
      <c r="O18" s="14"/>
    </row>
    <row r="19" spans="2:15" x14ac:dyDescent="0.2">
      <c r="B19" s="44"/>
      <c r="C19" s="45"/>
      <c r="D19" s="45"/>
      <c r="E19" s="45"/>
    </row>
    <row r="20" spans="2:15" x14ac:dyDescent="0.2">
      <c r="B20" s="44"/>
      <c r="C20" s="30">
        <v>5</v>
      </c>
      <c r="D20" s="30">
        <v>10</v>
      </c>
      <c r="E20" s="30">
        <v>20</v>
      </c>
      <c r="L20" s="33" t="s">
        <v>4</v>
      </c>
      <c r="M20" s="13"/>
      <c r="N20" s="33" t="s">
        <v>5</v>
      </c>
    </row>
    <row r="21" spans="2:15" x14ac:dyDescent="0.2">
      <c r="B21" s="44"/>
      <c r="C21" s="30" t="s">
        <v>18</v>
      </c>
      <c r="D21" s="30" t="s">
        <v>19</v>
      </c>
      <c r="E21" s="30" t="s">
        <v>141</v>
      </c>
      <c r="L21" s="34" t="s">
        <v>26</v>
      </c>
      <c r="M21" s="13"/>
      <c r="N21" s="34" t="s">
        <v>32</v>
      </c>
    </row>
    <row r="22" spans="2:15" x14ac:dyDescent="0.2">
      <c r="L22" s="34" t="s">
        <v>27</v>
      </c>
      <c r="M22" s="13"/>
      <c r="N22" s="34" t="s">
        <v>160</v>
      </c>
    </row>
    <row r="23" spans="2:15" x14ac:dyDescent="0.2">
      <c r="B23" s="12" t="s">
        <v>148</v>
      </c>
      <c r="M23" s="13"/>
      <c r="N23" s="34" t="s">
        <v>33</v>
      </c>
    </row>
    <row r="24" spans="2:15" ht="15.75" customHeight="1" x14ac:dyDescent="0.2">
      <c r="B24" s="46" t="s">
        <v>161</v>
      </c>
      <c r="C24" s="46"/>
      <c r="D24" s="46" t="s">
        <v>162</v>
      </c>
      <c r="E24" s="47"/>
      <c r="G24" s="43" t="s">
        <v>163</v>
      </c>
      <c r="H24" s="43"/>
      <c r="I24" s="43"/>
      <c r="L24" s="33" t="s">
        <v>6</v>
      </c>
      <c r="M24" s="13"/>
      <c r="N24" s="35" t="s">
        <v>164</v>
      </c>
    </row>
    <row r="25" spans="2:15" x14ac:dyDescent="0.2">
      <c r="B25" s="30" t="s">
        <v>130</v>
      </c>
      <c r="C25" s="20">
        <v>5</v>
      </c>
      <c r="D25" s="30" t="s">
        <v>18</v>
      </c>
      <c r="E25" s="36">
        <v>5</v>
      </c>
      <c r="G25" s="35" t="str">
        <f t="shared" ref="G25:G39" si="0">B25&amp;D25</f>
        <v>Casi CiertoModerado</v>
      </c>
      <c r="H25" s="37" t="str">
        <f>IF(AND(I25&gt;=5,I25&lt;=10),$M$18,IF(AND(I25&gt;10,I25&lt;=25),$M$17,IF(AND(I25&gt;25,I25&lt;=50),$M$16,IF(AND(I25&gt;50,I25&lt;=100),$M$15,REVISAR))))</f>
        <v>Riesgo moderado</v>
      </c>
      <c r="I25" s="37">
        <f t="shared" ref="I25:I39" si="1">C25*E25</f>
        <v>25</v>
      </c>
      <c r="L25" s="34" t="s">
        <v>28</v>
      </c>
      <c r="M25" s="13"/>
    </row>
    <row r="26" spans="2:15" x14ac:dyDescent="0.2">
      <c r="B26" s="30" t="s">
        <v>130</v>
      </c>
      <c r="C26" s="20">
        <v>5</v>
      </c>
      <c r="D26" s="30" t="s">
        <v>19</v>
      </c>
      <c r="E26" s="36">
        <v>10</v>
      </c>
      <c r="G26" s="35" t="str">
        <f t="shared" si="0"/>
        <v>Casi CiertoMayor</v>
      </c>
      <c r="H26" s="37" t="str">
        <f>IF(AND(I26&gt;=5,I26&lt;=10),$M$18,IF(AND(I26&gt;10,I26&lt;=25),$M$17,IF(AND(I26&gt;25,I26&lt;=50),$M$16,IF(AND(I26&gt;50,I26&lt;=100),$M$15,REVISAR))))</f>
        <v>Riesgo alto</v>
      </c>
      <c r="I26" s="37">
        <f t="shared" si="1"/>
        <v>50</v>
      </c>
      <c r="L26" s="35" t="s">
        <v>165</v>
      </c>
      <c r="M26" s="13"/>
      <c r="N26" s="33" t="s">
        <v>3</v>
      </c>
    </row>
    <row r="27" spans="2:15" x14ac:dyDescent="0.2">
      <c r="B27" s="30" t="s">
        <v>130</v>
      </c>
      <c r="C27" s="20">
        <v>5</v>
      </c>
      <c r="D27" s="30" t="s">
        <v>141</v>
      </c>
      <c r="E27" s="36">
        <v>20</v>
      </c>
      <c r="G27" s="35" t="str">
        <f t="shared" si="0"/>
        <v>Casi CiertoCatastrófico</v>
      </c>
      <c r="H27" s="37" t="str">
        <f>IF(AND(I27&gt;=5,I27&lt;=10),$M$18,IF(AND(I27&gt;10,I27&lt;=25),$M$17,IF(AND(I27&gt;25,I27&lt;=50),$M$16,IF(AND(I27&gt;50,I27&lt;=100),$M$15,REVISAR))))</f>
        <v>Riesgo Extremo</v>
      </c>
      <c r="I27" s="37">
        <f t="shared" si="1"/>
        <v>100</v>
      </c>
      <c r="L27" s="37" t="s">
        <v>166</v>
      </c>
      <c r="M27" s="13"/>
      <c r="N27" s="34" t="s">
        <v>34</v>
      </c>
    </row>
    <row r="28" spans="2:15" x14ac:dyDescent="0.2">
      <c r="B28" s="30" t="s">
        <v>133</v>
      </c>
      <c r="C28" s="20">
        <v>4</v>
      </c>
      <c r="D28" s="30" t="s">
        <v>18</v>
      </c>
      <c r="E28" s="36">
        <v>5</v>
      </c>
      <c r="G28" s="35" t="str">
        <f t="shared" si="0"/>
        <v>ProbableModerado</v>
      </c>
      <c r="H28" s="37" t="str">
        <f>IF(AND(I28&gt;=5,I28&lt;=10),$M$18,IF(AND(I28&gt;10,I28&lt;=25),$M$17,IF(AND(I28&gt;25,I28&lt;=50),$M$16,IF(AND(I28&gt;50,I28&lt;=100),$M$15,REVISAR))))</f>
        <v>Riesgo moderado</v>
      </c>
      <c r="I28" s="37">
        <f t="shared" si="1"/>
        <v>20</v>
      </c>
      <c r="L28" s="35" t="s">
        <v>29</v>
      </c>
      <c r="M28" s="13"/>
      <c r="N28" s="34" t="s">
        <v>35</v>
      </c>
    </row>
    <row r="29" spans="2:15" x14ac:dyDescent="0.2">
      <c r="B29" s="30" t="s">
        <v>133</v>
      </c>
      <c r="C29" s="20">
        <v>4</v>
      </c>
      <c r="D29" s="30" t="s">
        <v>19</v>
      </c>
      <c r="E29" s="36">
        <v>10</v>
      </c>
      <c r="G29" s="35" t="str">
        <f t="shared" si="0"/>
        <v>ProbableMayor</v>
      </c>
      <c r="H29" s="37" t="str">
        <f>IF(AND(I29&gt;=5,I29&lt;=10),$M$18,IF(AND(I29&gt;10,I29&lt;=25),$M$17,IF(AND(I29&gt;25,I29&lt;=50),$M$16,IF(AND(I29&gt;50,I29&lt;=100),$M$15,REVISAR))))</f>
        <v>Riesgo alto</v>
      </c>
      <c r="I29" s="37">
        <f t="shared" si="1"/>
        <v>40</v>
      </c>
      <c r="L29" s="37" t="s">
        <v>167</v>
      </c>
      <c r="M29" s="13"/>
    </row>
    <row r="30" spans="2:15" x14ac:dyDescent="0.2">
      <c r="B30" s="30" t="s">
        <v>133</v>
      </c>
      <c r="C30" s="20">
        <v>4</v>
      </c>
      <c r="D30" s="30" t="s">
        <v>141</v>
      </c>
      <c r="E30" s="36">
        <v>20</v>
      </c>
      <c r="G30" s="35" t="str">
        <f t="shared" si="0"/>
        <v>ProbableCatastrófico</v>
      </c>
      <c r="H30" s="37" t="str">
        <f>IF(AND(I30&gt;=5,I30&lt;=10),$M$18,IF(AND(I30&gt;10,I30&lt;=25),$M$17,IF(AND(I30&gt;25,I30&lt;=50),$M$16,IF(AND(I30&gt;50,I30&lt;=100),$M$15,REVISAR))))</f>
        <v>Riesgo Extremo</v>
      </c>
      <c r="I30" s="37">
        <f t="shared" si="1"/>
        <v>80</v>
      </c>
      <c r="L30" s="35" t="s">
        <v>30</v>
      </c>
      <c r="M30" s="13"/>
    </row>
    <row r="31" spans="2:15" x14ac:dyDescent="0.2">
      <c r="B31" s="30" t="s">
        <v>20</v>
      </c>
      <c r="C31" s="20">
        <v>3</v>
      </c>
      <c r="D31" s="30" t="s">
        <v>18</v>
      </c>
      <c r="E31" s="36">
        <v>5</v>
      </c>
      <c r="G31" s="35" t="str">
        <f t="shared" si="0"/>
        <v>PosibleModerado</v>
      </c>
      <c r="H31" s="37" t="str">
        <f>IF(AND(I31&gt;=5,I31&lt;=10),$M$18,IF(AND(I31&gt;10,I31&lt;=25),$M$17,IF(AND(I31&gt;25,I31&lt;=50),$M$16,IF(AND(I31&gt;50,I31&lt;=100),$M$15,REVISAR))))</f>
        <v>Riesgo moderado</v>
      </c>
      <c r="I31" s="37">
        <f t="shared" si="1"/>
        <v>15</v>
      </c>
      <c r="L31" s="35" t="s">
        <v>168</v>
      </c>
      <c r="M31" s="13"/>
    </row>
    <row r="32" spans="2:15" x14ac:dyDescent="0.2">
      <c r="B32" s="30" t="s">
        <v>20</v>
      </c>
      <c r="C32" s="20">
        <v>3</v>
      </c>
      <c r="D32" s="30" t="s">
        <v>19</v>
      </c>
      <c r="E32" s="36">
        <v>10</v>
      </c>
      <c r="G32" s="35" t="str">
        <f t="shared" si="0"/>
        <v>PosibleMayor</v>
      </c>
      <c r="H32" s="37" t="str">
        <f>IF(AND(I32&gt;=5,I32&lt;=10),$M$18,IF(AND(I32&gt;10,I32&lt;=25),$M$17,IF(AND(I32&gt;25,I32&lt;=50),$M$16,IF(AND(I32&gt;50,I32&lt;=100),$M$15,REVISAR))))</f>
        <v>Riesgo alto</v>
      </c>
      <c r="I32" s="37">
        <f t="shared" si="1"/>
        <v>30</v>
      </c>
      <c r="L32" s="35" t="s">
        <v>31</v>
      </c>
      <c r="M32" s="13"/>
    </row>
    <row r="33" spans="2:13" x14ac:dyDescent="0.2">
      <c r="B33" s="30" t="s">
        <v>20</v>
      </c>
      <c r="C33" s="20">
        <v>3</v>
      </c>
      <c r="D33" s="30" t="s">
        <v>141</v>
      </c>
      <c r="E33" s="36">
        <v>20</v>
      </c>
      <c r="G33" s="35" t="str">
        <f t="shared" si="0"/>
        <v>PosibleCatastrófico</v>
      </c>
      <c r="H33" s="37" t="str">
        <f>IF(AND(I33&gt;=5,I33&lt;=10),$M$18,IF(AND(I33&gt;10,I33&lt;=25),$M$17,IF(AND(I33&gt;25,I33&lt;=50),$M$16,IF(AND(I33&gt;50,I33&lt;=100),$M$15,REVISAR))))</f>
        <v>Riesgo Extremo</v>
      </c>
      <c r="I33" s="37">
        <f t="shared" si="1"/>
        <v>60</v>
      </c>
      <c r="L33" s="35" t="s">
        <v>169</v>
      </c>
      <c r="M33" s="13"/>
    </row>
    <row r="34" spans="2:13" x14ac:dyDescent="0.2">
      <c r="B34" s="30" t="s">
        <v>21</v>
      </c>
      <c r="C34" s="20">
        <v>2</v>
      </c>
      <c r="D34" s="30" t="s">
        <v>18</v>
      </c>
      <c r="E34" s="36">
        <v>5</v>
      </c>
      <c r="G34" s="35" t="str">
        <f t="shared" si="0"/>
        <v>ImprobableModerado</v>
      </c>
      <c r="H34" s="37" t="str">
        <f>IF(AND(I34&gt;=5,I34&lt;=10),$M$18,IF(AND(I34&gt;10,I34&lt;=25),$M$17,IF(AND(I34&gt;25,I34&lt;=50),$M$16,IF(AND(I34&gt;50,I34&lt;=100),$M$15,REVISAR))))</f>
        <v>Riesgo bajo</v>
      </c>
      <c r="I34" s="37">
        <f t="shared" si="1"/>
        <v>10</v>
      </c>
      <c r="L34" s="37" t="s">
        <v>170</v>
      </c>
      <c r="M34" s="13"/>
    </row>
    <row r="35" spans="2:13" x14ac:dyDescent="0.2">
      <c r="B35" s="30" t="s">
        <v>21</v>
      </c>
      <c r="C35" s="20">
        <v>2</v>
      </c>
      <c r="D35" s="30" t="s">
        <v>19</v>
      </c>
      <c r="E35" s="36">
        <v>10</v>
      </c>
      <c r="G35" s="35" t="str">
        <f t="shared" si="0"/>
        <v>ImprobableMayor</v>
      </c>
      <c r="H35" s="37" t="str">
        <f>IF(AND(I35&gt;=5,I35&lt;=10),$M$18,IF(AND(I35&gt;10,I35&lt;=25),$M$17,IF(AND(I35&gt;25,I35&lt;=50),$M$16,IF(AND(I35&gt;50,I35&lt;=100),$M$15,REVISAR))))</f>
        <v>Riesgo moderado</v>
      </c>
      <c r="I35" s="37">
        <f t="shared" si="1"/>
        <v>20</v>
      </c>
      <c r="J35" s="14"/>
      <c r="M35" s="13"/>
    </row>
    <row r="36" spans="2:13" x14ac:dyDescent="0.2">
      <c r="B36" s="30" t="s">
        <v>21</v>
      </c>
      <c r="C36" s="20">
        <v>2</v>
      </c>
      <c r="D36" s="30" t="s">
        <v>141</v>
      </c>
      <c r="E36" s="36">
        <v>20</v>
      </c>
      <c r="G36" s="35" t="str">
        <f t="shared" si="0"/>
        <v>ImprobableCatastrófico</v>
      </c>
      <c r="H36" s="37" t="str">
        <f>IF(AND(I36&gt;=5,I36&lt;=10),$M$18,IF(AND(I36&gt;10,I36&lt;=25),$M$17,IF(AND(I36&gt;25,I36&lt;=50),$M$16,IF(AND(I36&gt;50,I36&lt;=100),$M$15,REVISAR))))</f>
        <v>Riesgo alto</v>
      </c>
      <c r="I36" s="37">
        <f t="shared" si="1"/>
        <v>40</v>
      </c>
      <c r="J36" s="14"/>
      <c r="M36" s="13"/>
    </row>
    <row r="37" spans="2:13" x14ac:dyDescent="0.2">
      <c r="B37" s="30" t="s">
        <v>22</v>
      </c>
      <c r="C37" s="20">
        <v>1</v>
      </c>
      <c r="D37" s="30" t="s">
        <v>18</v>
      </c>
      <c r="E37" s="36">
        <v>5</v>
      </c>
      <c r="G37" s="35" t="str">
        <f t="shared" si="0"/>
        <v>RaroModerado</v>
      </c>
      <c r="H37" s="37" t="str">
        <f>IF(AND(I37&gt;=5,I37&lt;=10),$M$18,IF(AND(I37&gt;10,I37&lt;=25),$M$17,IF(AND(I37&gt;25,I37&lt;=50),$M$16,IF(AND(I37&gt;50,I37&lt;=100),$M$15,REVISAR))))</f>
        <v>Riesgo bajo</v>
      </c>
      <c r="I37" s="37">
        <f t="shared" si="1"/>
        <v>5</v>
      </c>
      <c r="J37" s="14"/>
      <c r="M37" s="13"/>
    </row>
    <row r="38" spans="2:13" x14ac:dyDescent="0.2">
      <c r="B38" s="30" t="s">
        <v>22</v>
      </c>
      <c r="C38" s="20">
        <v>1</v>
      </c>
      <c r="D38" s="30" t="s">
        <v>19</v>
      </c>
      <c r="E38" s="36">
        <v>10</v>
      </c>
      <c r="G38" s="35" t="str">
        <f t="shared" si="0"/>
        <v>RaroMayor</v>
      </c>
      <c r="H38" s="37" t="str">
        <f>IF(AND(I38&gt;=5,I38&lt;=10),$M$18,IF(AND(I38&gt;10,I38&lt;=25),$M$17,IF(AND(I38&gt;25,I38&lt;=50),$M$16,IF(AND(I38&gt;50,I38&lt;=100),$M$15,REVISAR))))</f>
        <v>Riesgo bajo</v>
      </c>
      <c r="I38" s="37">
        <f t="shared" si="1"/>
        <v>10</v>
      </c>
      <c r="J38" s="14"/>
      <c r="M38" s="13"/>
    </row>
    <row r="39" spans="2:13" x14ac:dyDescent="0.2">
      <c r="B39" s="30" t="s">
        <v>22</v>
      </c>
      <c r="C39" s="20">
        <v>1</v>
      </c>
      <c r="D39" s="30" t="s">
        <v>141</v>
      </c>
      <c r="E39" s="36">
        <v>20</v>
      </c>
      <c r="G39" s="35" t="str">
        <f t="shared" si="0"/>
        <v>RaroCatastrófico</v>
      </c>
      <c r="H39" s="37" t="str">
        <f>IF(AND(I39&gt;=5,I39&lt;=10),$M$18,IF(AND(I39&gt;10,I39&lt;=25),$M$17,IF(AND(I39&gt;25,I39&lt;=50),$M$16,IF(AND(I39&gt;50,I39&lt;=100),$M$15,REVISAR))))</f>
        <v>Riesgo moderado</v>
      </c>
      <c r="I39" s="37">
        <f t="shared" si="1"/>
        <v>20</v>
      </c>
      <c r="J39" s="14"/>
      <c r="M39" s="13"/>
    </row>
  </sheetData>
  <mergeCells count="14">
    <mergeCell ref="I4:I8"/>
    <mergeCell ref="B11:B14"/>
    <mergeCell ref="C13:C14"/>
    <mergeCell ref="D13:D14"/>
    <mergeCell ref="E13:E14"/>
    <mergeCell ref="L11:N11"/>
    <mergeCell ref="G24:I24"/>
    <mergeCell ref="C17:E17"/>
    <mergeCell ref="B18:B21"/>
    <mergeCell ref="C18:C19"/>
    <mergeCell ref="D18:D19"/>
    <mergeCell ref="E18:E19"/>
    <mergeCell ref="B24:C24"/>
    <mergeCell ref="D24:E24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5" operator="containsText" id="{C59AB09B-A0FB-4274-8CD1-AFAB91A142B3}">
            <xm:f>NOT(ISERROR(SEARCH($M$18,H25)))</xm:f>
            <xm:f>$M$18</xm:f>
            <x14:dxf>
              <fill>
                <patternFill>
                  <bgColor rgb="FF00B050"/>
                </patternFill>
              </fill>
            </x14:dxf>
          </x14:cfRule>
          <x14:cfRule type="containsText" priority="26" operator="containsText" id="{2275264E-5BC6-4F7E-B010-3D5D47B5812F}">
            <xm:f>NOT(ISERROR(SEARCH($M$17,H25)))</xm:f>
            <xm:f>$M$17</xm:f>
            <x14:dxf>
              <fill>
                <patternFill>
                  <bgColor rgb="FFFFFF00"/>
                </patternFill>
              </fill>
            </x14:dxf>
          </x14:cfRule>
          <x14:cfRule type="containsText" priority="27" operator="containsText" id="{8DFF9BBA-3AA8-4091-8766-18C239D559F9}">
            <xm:f>NOT(ISERROR(SEARCH($M$16,H25)))</xm:f>
            <xm:f>$M$16</xm:f>
            <x14:dxf>
              <fill>
                <patternFill>
                  <bgColor rgb="FFFFC000"/>
                </patternFill>
              </fill>
            </x14:dxf>
          </x14:cfRule>
          <x14:cfRule type="containsText" priority="28" operator="containsText" id="{84428073-7D78-499E-831E-1A15B3C770F1}">
            <xm:f>NOT(ISERROR(SEARCH($M$15,H25)))</xm:f>
            <xm:f>$M$15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H25:H39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4BC0F-99C6-43FE-B7DC-45C1C4F19A97}">
  <sheetPr filterMode="1"/>
  <dimension ref="A1:R16"/>
  <sheetViews>
    <sheetView topLeftCell="E1" zoomScale="115" zoomScaleNormal="115" workbookViewId="0">
      <pane ySplit="2" topLeftCell="A7" activePane="bottomLeft" state="frozen"/>
      <selection pane="bottomLeft" activeCell="L10" sqref="L7:L10"/>
    </sheetView>
  </sheetViews>
  <sheetFormatPr baseColWidth="10" defaultRowHeight="15" x14ac:dyDescent="0.25"/>
  <cols>
    <col min="1" max="1" width="5.140625" customWidth="1"/>
    <col min="2" max="5" width="7.5703125" customWidth="1"/>
    <col min="6" max="8" width="29.42578125" customWidth="1"/>
    <col min="9" max="10" width="4.85546875" customWidth="1"/>
    <col min="11" max="11" width="11" customWidth="1"/>
    <col min="12" max="12" width="20.7109375" customWidth="1"/>
    <col min="13" max="15" width="23.85546875" customWidth="1"/>
    <col min="16" max="17" width="20.7109375" customWidth="1"/>
  </cols>
  <sheetData>
    <row r="1" spans="1:18" x14ac:dyDescent="0.25">
      <c r="A1" s="49" t="s">
        <v>0</v>
      </c>
      <c r="B1" s="49"/>
      <c r="C1" s="49"/>
      <c r="D1" s="49"/>
      <c r="E1" s="49"/>
      <c r="F1" s="49"/>
      <c r="G1" s="49"/>
      <c r="H1" s="49"/>
      <c r="I1" s="50" t="s">
        <v>177</v>
      </c>
      <c r="J1" s="50"/>
      <c r="K1" s="50"/>
      <c r="L1" s="50"/>
      <c r="M1" s="51" t="s">
        <v>1</v>
      </c>
      <c r="N1" s="51"/>
      <c r="O1" s="51"/>
      <c r="P1" s="52" t="s">
        <v>2</v>
      </c>
      <c r="Q1" s="52"/>
      <c r="R1" s="1"/>
    </row>
    <row r="2" spans="1:18" s="2" customFormat="1" ht="95.25" customHeight="1" x14ac:dyDescent="0.25">
      <c r="A2" s="6" t="s">
        <v>69</v>
      </c>
      <c r="B2" s="7" t="s">
        <v>3</v>
      </c>
      <c r="C2" s="7" t="s">
        <v>4</v>
      </c>
      <c r="D2" s="7" t="s">
        <v>5</v>
      </c>
      <c r="E2" s="7" t="s">
        <v>6</v>
      </c>
      <c r="F2" s="6" t="s">
        <v>36</v>
      </c>
      <c r="G2" s="6" t="s">
        <v>15</v>
      </c>
      <c r="H2" s="6" t="s">
        <v>16</v>
      </c>
      <c r="I2" s="7" t="s">
        <v>10</v>
      </c>
      <c r="J2" s="7" t="s">
        <v>11</v>
      </c>
      <c r="K2" s="7" t="s">
        <v>12</v>
      </c>
      <c r="L2" s="6" t="s">
        <v>7</v>
      </c>
      <c r="M2" s="6" t="s">
        <v>13</v>
      </c>
      <c r="N2" s="6" t="s">
        <v>14</v>
      </c>
      <c r="O2" s="6" t="s">
        <v>17</v>
      </c>
      <c r="P2" s="6" t="s">
        <v>8</v>
      </c>
      <c r="Q2" s="6" t="s">
        <v>9</v>
      </c>
      <c r="R2" s="3"/>
    </row>
    <row r="3" spans="1:18" ht="81" hidden="1" customHeight="1" x14ac:dyDescent="0.25">
      <c r="A3" s="8">
        <v>1</v>
      </c>
      <c r="B3" s="5" t="s">
        <v>35</v>
      </c>
      <c r="C3" s="5" t="s">
        <v>26</v>
      </c>
      <c r="D3" s="5" t="s">
        <v>33</v>
      </c>
      <c r="E3" s="5" t="s">
        <v>31</v>
      </c>
      <c r="F3" s="4" t="s">
        <v>171</v>
      </c>
      <c r="G3" s="4" t="s">
        <v>53</v>
      </c>
      <c r="H3" s="4" t="s">
        <v>54</v>
      </c>
      <c r="I3" s="5" t="s">
        <v>133</v>
      </c>
      <c r="J3" s="5" t="s">
        <v>19</v>
      </c>
      <c r="K3" s="11" t="str">
        <f>VLOOKUP(I3&amp;J3,Matriz!$G$25:$I$39,2,0)</f>
        <v>Riesgo alto</v>
      </c>
      <c r="L3" s="4" t="s">
        <v>51</v>
      </c>
      <c r="M3" s="4" t="s">
        <v>77</v>
      </c>
      <c r="N3" s="4" t="s">
        <v>38</v>
      </c>
      <c r="O3" s="4" t="s">
        <v>39</v>
      </c>
      <c r="P3" s="4" t="s">
        <v>78</v>
      </c>
      <c r="Q3" s="4" t="s">
        <v>58</v>
      </c>
      <c r="R3" s="1"/>
    </row>
    <row r="4" spans="1:18" ht="63.75" hidden="1" customHeight="1" x14ac:dyDescent="0.25">
      <c r="A4" s="8">
        <v>3</v>
      </c>
      <c r="B4" s="5" t="s">
        <v>35</v>
      </c>
      <c r="C4" s="5" t="s">
        <v>26</v>
      </c>
      <c r="D4" s="5" t="s">
        <v>33</v>
      </c>
      <c r="E4" s="5" t="s">
        <v>30</v>
      </c>
      <c r="F4" s="38" t="s">
        <v>173</v>
      </c>
      <c r="G4" s="4" t="s">
        <v>120</v>
      </c>
      <c r="H4" s="4" t="s">
        <v>115</v>
      </c>
      <c r="I4" s="5" t="s">
        <v>21</v>
      </c>
      <c r="J4" s="5" t="s">
        <v>141</v>
      </c>
      <c r="K4" s="11" t="str">
        <f>VLOOKUP(I4&amp;J4,Matriz!$G$25:$I$39,2,0)</f>
        <v>Riesgo alto</v>
      </c>
      <c r="L4" s="4" t="s">
        <v>51</v>
      </c>
      <c r="M4" s="4" t="s">
        <v>113</v>
      </c>
      <c r="N4" s="4" t="s">
        <v>38</v>
      </c>
      <c r="O4" s="4" t="s">
        <v>39</v>
      </c>
      <c r="P4" s="4" t="s">
        <v>114</v>
      </c>
      <c r="Q4" s="4" t="s">
        <v>58</v>
      </c>
    </row>
    <row r="5" spans="1:18" ht="66" hidden="1" customHeight="1" x14ac:dyDescent="0.25">
      <c r="A5" s="8">
        <v>7</v>
      </c>
      <c r="B5" s="5" t="s">
        <v>35</v>
      </c>
      <c r="C5" s="5" t="s">
        <v>26</v>
      </c>
      <c r="D5" s="5" t="s">
        <v>33</v>
      </c>
      <c r="E5" s="5" t="s">
        <v>30</v>
      </c>
      <c r="F5" s="4" t="s">
        <v>47</v>
      </c>
      <c r="G5" s="4" t="s">
        <v>95</v>
      </c>
      <c r="H5" s="4" t="s">
        <v>43</v>
      </c>
      <c r="I5" s="5" t="s">
        <v>133</v>
      </c>
      <c r="J5" s="5" t="s">
        <v>19</v>
      </c>
      <c r="K5" s="11" t="str">
        <f>VLOOKUP(I5&amp;J5,Matriz!$G$25:$I$39,2,0)</f>
        <v>Riesgo alto</v>
      </c>
      <c r="L5" s="4" t="s">
        <v>37</v>
      </c>
      <c r="M5" s="4" t="s">
        <v>63</v>
      </c>
      <c r="N5" s="4" t="s">
        <v>38</v>
      </c>
      <c r="O5" s="4" t="s">
        <v>39</v>
      </c>
      <c r="P5" s="4" t="s">
        <v>70</v>
      </c>
      <c r="Q5" s="4" t="s">
        <v>59</v>
      </c>
    </row>
    <row r="6" spans="1:18" ht="64.5" hidden="1" customHeight="1" x14ac:dyDescent="0.25">
      <c r="A6" s="8">
        <v>9</v>
      </c>
      <c r="B6" s="5" t="s">
        <v>35</v>
      </c>
      <c r="C6" s="5" t="s">
        <v>27</v>
      </c>
      <c r="D6" s="5" t="s">
        <v>33</v>
      </c>
      <c r="E6" s="5" t="s">
        <v>29</v>
      </c>
      <c r="F6" s="4" t="s">
        <v>75</v>
      </c>
      <c r="G6" s="4" t="s">
        <v>50</v>
      </c>
      <c r="H6" s="4" t="s">
        <v>49</v>
      </c>
      <c r="I6" s="5" t="s">
        <v>130</v>
      </c>
      <c r="J6" s="5" t="s">
        <v>19</v>
      </c>
      <c r="K6" s="11" t="str">
        <f>VLOOKUP(I6&amp;J6,Matriz!$G$25:$I$39,2,0)</f>
        <v>Riesgo alto</v>
      </c>
      <c r="L6" s="4" t="s">
        <v>56</v>
      </c>
      <c r="M6" s="4" t="s">
        <v>76</v>
      </c>
      <c r="N6" s="4" t="s">
        <v>38</v>
      </c>
      <c r="O6" s="4" t="s">
        <v>39</v>
      </c>
      <c r="P6" s="4" t="s">
        <v>98</v>
      </c>
      <c r="Q6" s="4" t="s">
        <v>101</v>
      </c>
    </row>
    <row r="7" spans="1:18" ht="70.5" customHeight="1" x14ac:dyDescent="0.25">
      <c r="A7" s="8">
        <v>4</v>
      </c>
      <c r="B7" s="5" t="s">
        <v>35</v>
      </c>
      <c r="C7" s="5" t="s">
        <v>26</v>
      </c>
      <c r="D7" s="5" t="s">
        <v>33</v>
      </c>
      <c r="E7" s="5" t="s">
        <v>30</v>
      </c>
      <c r="F7" s="4" t="s">
        <v>89</v>
      </c>
      <c r="G7" s="4" t="s">
        <v>112</v>
      </c>
      <c r="H7" s="4" t="s">
        <v>86</v>
      </c>
      <c r="I7" s="5" t="s">
        <v>22</v>
      </c>
      <c r="J7" s="5" t="s">
        <v>19</v>
      </c>
      <c r="K7" s="11" t="str">
        <f>VLOOKUP(I7&amp;J7,Matriz!$G$25:$I$39,2,0)</f>
        <v>Riesgo bajo</v>
      </c>
      <c r="L7" s="4" t="s">
        <v>51</v>
      </c>
      <c r="M7" s="4" t="s">
        <v>88</v>
      </c>
      <c r="N7" s="4" t="s">
        <v>38</v>
      </c>
      <c r="O7" s="4" t="s">
        <v>39</v>
      </c>
      <c r="P7" s="4" t="s">
        <v>87</v>
      </c>
      <c r="Q7" s="4" t="s">
        <v>58</v>
      </c>
    </row>
    <row r="8" spans="1:18" ht="71.25" customHeight="1" x14ac:dyDescent="0.25">
      <c r="A8" s="8">
        <v>5</v>
      </c>
      <c r="B8" s="5" t="s">
        <v>35</v>
      </c>
      <c r="C8" s="5" t="s">
        <v>26</v>
      </c>
      <c r="D8" s="5" t="s">
        <v>32</v>
      </c>
      <c r="E8" s="5" t="s">
        <v>30</v>
      </c>
      <c r="F8" s="4" t="s">
        <v>41</v>
      </c>
      <c r="G8" s="4" t="s">
        <v>64</v>
      </c>
      <c r="H8" s="4" t="s">
        <v>60</v>
      </c>
      <c r="I8" s="5" t="s">
        <v>22</v>
      </c>
      <c r="J8" s="5" t="s">
        <v>19</v>
      </c>
      <c r="K8" s="11" t="str">
        <f>VLOOKUP(I8&amp;J8,Matriz!$G$25:$I$39,2,0)</f>
        <v>Riesgo bajo</v>
      </c>
      <c r="L8" s="4" t="s">
        <v>37</v>
      </c>
      <c r="M8" s="4" t="s">
        <v>61</v>
      </c>
      <c r="N8" s="4" t="s">
        <v>38</v>
      </c>
      <c r="O8" s="4" t="s">
        <v>39</v>
      </c>
      <c r="P8" s="4" t="s">
        <v>62</v>
      </c>
      <c r="Q8" s="4" t="s">
        <v>58</v>
      </c>
    </row>
    <row r="9" spans="1:18" ht="59.25" customHeight="1" x14ac:dyDescent="0.25">
      <c r="A9" s="8">
        <v>8</v>
      </c>
      <c r="B9" s="5" t="s">
        <v>35</v>
      </c>
      <c r="C9" s="5" t="s">
        <v>26</v>
      </c>
      <c r="D9" s="5" t="s">
        <v>33</v>
      </c>
      <c r="E9" s="5" t="s">
        <v>30</v>
      </c>
      <c r="F9" s="4" t="s">
        <v>91</v>
      </c>
      <c r="G9" s="4" t="s">
        <v>90</v>
      </c>
      <c r="H9" s="4" t="s">
        <v>73</v>
      </c>
      <c r="I9" s="5" t="s">
        <v>22</v>
      </c>
      <c r="J9" s="5" t="s">
        <v>18</v>
      </c>
      <c r="K9" s="11" t="str">
        <f>VLOOKUP(I9&amp;J9,Matriz!$G$25:$I$39,2,0)</f>
        <v>Riesgo bajo</v>
      </c>
      <c r="L9" s="4" t="s">
        <v>37</v>
      </c>
      <c r="M9" s="4" t="s">
        <v>74</v>
      </c>
      <c r="N9" s="4" t="s">
        <v>38</v>
      </c>
      <c r="O9" s="4" t="s">
        <v>39</v>
      </c>
      <c r="P9" s="4" t="s">
        <v>48</v>
      </c>
      <c r="Q9" s="4" t="s">
        <v>40</v>
      </c>
    </row>
    <row r="10" spans="1:18" ht="63.75" customHeight="1" x14ac:dyDescent="0.25">
      <c r="A10" s="8">
        <v>12</v>
      </c>
      <c r="B10" s="5" t="s">
        <v>34</v>
      </c>
      <c r="C10" s="5" t="s">
        <v>27</v>
      </c>
      <c r="D10" s="5" t="s">
        <v>33</v>
      </c>
      <c r="E10" s="5" t="s">
        <v>28</v>
      </c>
      <c r="F10" s="4" t="s">
        <v>44</v>
      </c>
      <c r="G10" s="4" t="s">
        <v>71</v>
      </c>
      <c r="H10" s="4" t="s">
        <v>72</v>
      </c>
      <c r="I10" s="5" t="s">
        <v>22</v>
      </c>
      <c r="J10" s="5" t="s">
        <v>18</v>
      </c>
      <c r="K10" s="11" t="str">
        <f>VLOOKUP(I10&amp;J10,Matriz!$G$25:$I$39,2,0)</f>
        <v>Riesgo bajo</v>
      </c>
      <c r="L10" s="4" t="s">
        <v>37</v>
      </c>
      <c r="M10" s="4"/>
      <c r="N10" s="4" t="s">
        <v>46</v>
      </c>
      <c r="O10" s="4" t="s">
        <v>39</v>
      </c>
      <c r="P10" s="4" t="s">
        <v>96</v>
      </c>
      <c r="Q10" s="4" t="s">
        <v>97</v>
      </c>
    </row>
    <row r="11" spans="1:18" ht="63.75" hidden="1" customHeight="1" x14ac:dyDescent="0.25">
      <c r="A11" s="8">
        <v>2</v>
      </c>
      <c r="B11" s="5" t="s">
        <v>35</v>
      </c>
      <c r="C11" s="5" t="s">
        <v>26</v>
      </c>
      <c r="D11" s="5" t="s">
        <v>33</v>
      </c>
      <c r="E11" s="5" t="s">
        <v>30</v>
      </c>
      <c r="F11" s="4" t="s">
        <v>172</v>
      </c>
      <c r="G11" s="4" t="s">
        <v>121</v>
      </c>
      <c r="H11" s="4" t="s">
        <v>52</v>
      </c>
      <c r="I11" s="5" t="s">
        <v>20</v>
      </c>
      <c r="J11" s="5" t="s">
        <v>141</v>
      </c>
      <c r="K11" s="11" t="str">
        <f>VLOOKUP(I11&amp;J11,Matriz!$G$25:$I$39,2,0)</f>
        <v>Riesgo Extremo</v>
      </c>
      <c r="L11" s="4" t="s">
        <v>51</v>
      </c>
      <c r="M11" s="4" t="s">
        <v>77</v>
      </c>
      <c r="N11" s="4" t="s">
        <v>38</v>
      </c>
      <c r="O11" s="4" t="s">
        <v>39</v>
      </c>
      <c r="P11" s="4" t="s">
        <v>78</v>
      </c>
      <c r="Q11" s="4" t="s">
        <v>58</v>
      </c>
    </row>
    <row r="12" spans="1:18" ht="66.75" hidden="1" customHeight="1" x14ac:dyDescent="0.25">
      <c r="A12" s="8">
        <v>6</v>
      </c>
      <c r="B12" s="5" t="s">
        <v>35</v>
      </c>
      <c r="C12" s="5" t="s">
        <v>26</v>
      </c>
      <c r="D12" s="5" t="s">
        <v>33</v>
      </c>
      <c r="E12" s="5" t="s">
        <v>30</v>
      </c>
      <c r="F12" s="4" t="s">
        <v>42</v>
      </c>
      <c r="G12" s="4" t="s">
        <v>95</v>
      </c>
      <c r="H12" s="4" t="s">
        <v>43</v>
      </c>
      <c r="I12" s="5" t="s">
        <v>133</v>
      </c>
      <c r="J12" s="5" t="s">
        <v>141</v>
      </c>
      <c r="K12" s="11" t="str">
        <f>VLOOKUP(I12&amp;J12,Matriz!$G$25:$I$39,2,0)</f>
        <v>Riesgo Extremo</v>
      </c>
      <c r="L12" s="4" t="s">
        <v>37</v>
      </c>
      <c r="M12" s="4" t="s">
        <v>63</v>
      </c>
      <c r="N12" s="4" t="s">
        <v>38</v>
      </c>
      <c r="O12" s="4" t="s">
        <v>39</v>
      </c>
      <c r="P12" s="4" t="s">
        <v>70</v>
      </c>
      <c r="Q12" s="4" t="s">
        <v>59</v>
      </c>
    </row>
    <row r="13" spans="1:18" ht="74.25" hidden="1" customHeight="1" x14ac:dyDescent="0.25">
      <c r="A13" s="8">
        <v>10</v>
      </c>
      <c r="B13" s="5" t="s">
        <v>35</v>
      </c>
      <c r="C13" s="5" t="s">
        <v>26</v>
      </c>
      <c r="D13" s="5" t="s">
        <v>33</v>
      </c>
      <c r="E13" s="5" t="s">
        <v>30</v>
      </c>
      <c r="F13" s="4" t="s">
        <v>94</v>
      </c>
      <c r="G13" s="4" t="s">
        <v>79</v>
      </c>
      <c r="H13" s="4" t="s">
        <v>102</v>
      </c>
      <c r="I13" s="5" t="s">
        <v>130</v>
      </c>
      <c r="J13" s="5" t="s">
        <v>141</v>
      </c>
      <c r="K13" s="11" t="str">
        <f>VLOOKUP(I13&amp;J13,Matriz!$G$25:$I$39,2,0)</f>
        <v>Riesgo Extremo</v>
      </c>
      <c r="L13" s="4" t="s">
        <v>56</v>
      </c>
      <c r="M13" s="4" t="s">
        <v>80</v>
      </c>
      <c r="N13" s="4" t="s">
        <v>57</v>
      </c>
      <c r="O13" s="4" t="s">
        <v>55</v>
      </c>
      <c r="P13" s="4" t="s">
        <v>103</v>
      </c>
      <c r="Q13" s="4" t="s">
        <v>104</v>
      </c>
    </row>
    <row r="14" spans="1:18" ht="64.5" hidden="1" customHeight="1" x14ac:dyDescent="0.25">
      <c r="A14" s="8">
        <v>13</v>
      </c>
      <c r="B14" s="5" t="s">
        <v>35</v>
      </c>
      <c r="C14" s="5" t="s">
        <v>26</v>
      </c>
      <c r="D14" s="5" t="s">
        <v>33</v>
      </c>
      <c r="E14" s="5" t="s">
        <v>30</v>
      </c>
      <c r="F14" s="4" t="s">
        <v>174</v>
      </c>
      <c r="G14" s="4" t="s">
        <v>85</v>
      </c>
      <c r="H14" s="4" t="s">
        <v>105</v>
      </c>
      <c r="I14" s="5" t="s">
        <v>130</v>
      </c>
      <c r="J14" s="5" t="s">
        <v>141</v>
      </c>
      <c r="K14" s="11" t="str">
        <f>VLOOKUP(I14&amp;J14,Matriz!$G$25:$I$39,2,0)</f>
        <v>Riesgo Extremo</v>
      </c>
      <c r="L14" s="4" t="s">
        <v>51</v>
      </c>
      <c r="M14" s="4" t="s">
        <v>106</v>
      </c>
      <c r="N14" s="4" t="s">
        <v>38</v>
      </c>
      <c r="O14" s="4" t="s">
        <v>39</v>
      </c>
      <c r="P14" s="4" t="s">
        <v>107</v>
      </c>
      <c r="Q14" s="4" t="s">
        <v>58</v>
      </c>
    </row>
    <row r="15" spans="1:18" ht="64.5" hidden="1" customHeight="1" x14ac:dyDescent="0.25">
      <c r="A15" s="8">
        <v>11</v>
      </c>
      <c r="B15" s="5" t="s">
        <v>35</v>
      </c>
      <c r="C15" s="5" t="s">
        <v>26</v>
      </c>
      <c r="D15" s="5" t="s">
        <v>33</v>
      </c>
      <c r="E15" s="5" t="s">
        <v>30</v>
      </c>
      <c r="F15" s="4" t="s">
        <v>82</v>
      </c>
      <c r="G15" s="4" t="s">
        <v>83</v>
      </c>
      <c r="H15" s="4" t="s">
        <v>84</v>
      </c>
      <c r="I15" s="5" t="s">
        <v>22</v>
      </c>
      <c r="J15" s="5" t="s">
        <v>141</v>
      </c>
      <c r="K15" s="11" t="str">
        <f>VLOOKUP(I15&amp;J15,Matriz!$G$25:$I$39,2,0)</f>
        <v>Riesgo moderado</v>
      </c>
      <c r="L15" s="4" t="s">
        <v>51</v>
      </c>
      <c r="M15" s="4" t="s">
        <v>45</v>
      </c>
      <c r="N15" s="4" t="s">
        <v>38</v>
      </c>
      <c r="O15" s="4" t="s">
        <v>39</v>
      </c>
      <c r="P15" s="4" t="s">
        <v>110</v>
      </c>
      <c r="Q15" s="4" t="s">
        <v>111</v>
      </c>
    </row>
    <row r="16" spans="1:18" ht="90" hidden="1" customHeight="1" x14ac:dyDescent="0.25">
      <c r="A16" s="8"/>
      <c r="B16" s="9"/>
      <c r="C16" s="9"/>
      <c r="D16" s="9"/>
      <c r="E16" s="9"/>
      <c r="F16" s="10"/>
      <c r="G16" s="4"/>
      <c r="H16" s="4"/>
      <c r="I16" s="4"/>
      <c r="J16" s="4"/>
      <c r="K16" s="11"/>
      <c r="L16" s="4"/>
      <c r="M16" s="4"/>
      <c r="N16" s="4"/>
      <c r="O16" s="4"/>
      <c r="P16" s="4"/>
      <c r="Q16" s="4"/>
    </row>
  </sheetData>
  <autoFilter ref="A2:Q16" xr:uid="{D3883913-2F77-4B5C-8DD6-D15FBBEC7C0F}">
    <filterColumn colId="10">
      <filters>
        <filter val="Riesgo bajo"/>
      </filters>
    </filterColumn>
    <sortState xmlns:xlrd2="http://schemas.microsoft.com/office/spreadsheetml/2017/richdata2" ref="A3:Q16">
      <sortCondition ref="K2:K16"/>
    </sortState>
  </autoFilter>
  <mergeCells count="4">
    <mergeCell ref="A1:H1"/>
    <mergeCell ref="I1:L1"/>
    <mergeCell ref="M1:O1"/>
    <mergeCell ref="P1:Q1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1" stopIfTrue="1" operator="containsText" id="{54993CEA-BF67-40D4-896C-824C8481F273}">
            <xm:f>NOT(ISERROR(SEARCH(Matriz!$M$15,K3)))</xm:f>
            <xm:f>Matriz!$M$15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ontainsText" priority="22" stopIfTrue="1" operator="containsText" id="{6DCC3E46-5A70-42DD-BBF4-33DB71845084}">
            <xm:f>NOT(ISERROR(SEARCH(Matriz!$M$16,K3)))</xm:f>
            <xm:f>Matriz!$M$16</xm:f>
            <x14:dxf>
              <fill>
                <patternFill>
                  <bgColor rgb="FFFFC000"/>
                </patternFill>
              </fill>
            </x14:dxf>
          </x14:cfRule>
          <x14:cfRule type="containsText" priority="23" stopIfTrue="1" operator="containsText" id="{8AF46E2F-D43C-4BDA-9971-05F41254BE87}">
            <xm:f>NOT(ISERROR(SEARCH(Matriz!$M$17,K3)))</xm:f>
            <xm:f>Matriz!$M$17</xm:f>
            <x14:dxf>
              <fill>
                <patternFill>
                  <bgColor rgb="FFFFFF00"/>
                </patternFill>
              </fill>
            </x14:dxf>
          </x14:cfRule>
          <x14:cfRule type="containsText" priority="24" stopIfTrue="1" operator="containsText" id="{BF2FD684-4D36-477C-9460-019725C357AC}">
            <xm:f>NOT(ISERROR(SEARCH(Matriz!$M$18,K3)))</xm:f>
            <xm:f>Matriz!$M$18</xm:f>
            <x14:dxf>
              <font>
                <color auto="1"/>
              </font>
              <fill>
                <patternFill>
                  <bgColor rgb="FF00B050"/>
                </patternFill>
              </fill>
            </x14:dxf>
          </x14:cfRule>
          <xm:sqref>K3:K16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14358C2B-75AC-4E28-8DE0-7D95FB02434A}">
          <x14:formula1>
            <xm:f>Matriz!$C$4:$C$8</xm:f>
          </x14:formula1>
          <xm:sqref>I3:I15</xm:sqref>
        </x14:dataValidation>
        <x14:dataValidation type="list" allowBlank="1" showInputMessage="1" showErrorMessage="1" xr:uid="{1AEBEC7E-312E-4F55-BB00-9F0D149E277D}">
          <x14:formula1>
            <xm:f>Matriz!$C$12:$E$12</xm:f>
          </x14:formula1>
          <xm:sqref>J3:J15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0350F-95F5-464C-8401-B0ACC80E958E}">
  <sheetPr filterMode="1"/>
  <dimension ref="A1:R18"/>
  <sheetViews>
    <sheetView zoomScale="120" zoomScaleNormal="120" workbookViewId="0">
      <pane ySplit="2" topLeftCell="A8" activePane="bottomLeft" state="frozen"/>
      <selection pane="bottomLeft" activeCell="L7" sqref="L7:L17"/>
    </sheetView>
  </sheetViews>
  <sheetFormatPr baseColWidth="10" defaultRowHeight="15" x14ac:dyDescent="0.25"/>
  <cols>
    <col min="1" max="1" width="5.140625" customWidth="1"/>
    <col min="2" max="5" width="7.5703125" customWidth="1"/>
    <col min="6" max="8" width="29.42578125" customWidth="1"/>
    <col min="9" max="10" width="4.85546875" customWidth="1"/>
    <col min="11" max="11" width="11" customWidth="1"/>
    <col min="12" max="12" width="20.7109375" customWidth="1"/>
    <col min="13" max="15" width="23.85546875" customWidth="1"/>
    <col min="16" max="17" width="20.7109375" customWidth="1"/>
  </cols>
  <sheetData>
    <row r="1" spans="1:18" x14ac:dyDescent="0.25">
      <c r="A1" s="49" t="s">
        <v>0</v>
      </c>
      <c r="B1" s="49"/>
      <c r="C1" s="49"/>
      <c r="D1" s="49"/>
      <c r="E1" s="49"/>
      <c r="F1" s="49"/>
      <c r="G1" s="49"/>
      <c r="H1" s="49"/>
      <c r="I1" s="50" t="s">
        <v>177</v>
      </c>
      <c r="J1" s="50"/>
      <c r="K1" s="50"/>
      <c r="L1" s="50"/>
      <c r="M1" s="51" t="s">
        <v>1</v>
      </c>
      <c r="N1" s="51"/>
      <c r="O1" s="51"/>
      <c r="P1" s="52" t="s">
        <v>2</v>
      </c>
      <c r="Q1" s="52"/>
      <c r="R1" s="1"/>
    </row>
    <row r="2" spans="1:18" s="2" customFormat="1" ht="95.25" customHeight="1" x14ac:dyDescent="0.25">
      <c r="A2" s="6" t="s">
        <v>69</v>
      </c>
      <c r="B2" s="7" t="s">
        <v>3</v>
      </c>
      <c r="C2" s="7" t="s">
        <v>4</v>
      </c>
      <c r="D2" s="7" t="s">
        <v>5</v>
      </c>
      <c r="E2" s="7" t="s">
        <v>6</v>
      </c>
      <c r="F2" s="6" t="s">
        <v>36</v>
      </c>
      <c r="G2" s="6" t="s">
        <v>15</v>
      </c>
      <c r="H2" s="6" t="s">
        <v>16</v>
      </c>
      <c r="I2" s="7" t="s">
        <v>10</v>
      </c>
      <c r="J2" s="7" t="s">
        <v>11</v>
      </c>
      <c r="K2" s="7" t="s">
        <v>12</v>
      </c>
      <c r="L2" s="6" t="s">
        <v>7</v>
      </c>
      <c r="M2" s="6" t="s">
        <v>13</v>
      </c>
      <c r="N2" s="6" t="s">
        <v>14</v>
      </c>
      <c r="O2" s="6" t="s">
        <v>17</v>
      </c>
      <c r="P2" s="6" t="s">
        <v>8</v>
      </c>
      <c r="Q2" s="6" t="s">
        <v>9</v>
      </c>
      <c r="R2" s="3"/>
    </row>
    <row r="3" spans="1:18" ht="81" hidden="1" customHeight="1" x14ac:dyDescent="0.25">
      <c r="A3" s="8">
        <v>1</v>
      </c>
      <c r="B3" s="5" t="s">
        <v>35</v>
      </c>
      <c r="C3" s="5" t="s">
        <v>26</v>
      </c>
      <c r="D3" s="5" t="s">
        <v>33</v>
      </c>
      <c r="E3" s="5" t="s">
        <v>30</v>
      </c>
      <c r="F3" s="4" t="s">
        <v>116</v>
      </c>
      <c r="G3" s="4" t="s">
        <v>117</v>
      </c>
      <c r="H3" s="4" t="s">
        <v>118</v>
      </c>
      <c r="I3" s="5" t="s">
        <v>133</v>
      </c>
      <c r="J3" s="5" t="s">
        <v>19</v>
      </c>
      <c r="K3" s="11" t="str">
        <f>VLOOKUP(I3&amp;J3,Matriz!$G$25:$I$39,2,0)</f>
        <v>Riesgo alto</v>
      </c>
      <c r="L3" s="4" t="s">
        <v>37</v>
      </c>
      <c r="M3" s="4" t="s">
        <v>113</v>
      </c>
      <c r="N3" s="4" t="s">
        <v>38</v>
      </c>
      <c r="O3" s="4" t="s">
        <v>39</v>
      </c>
      <c r="P3" s="4" t="s">
        <v>114</v>
      </c>
      <c r="Q3" s="4" t="s">
        <v>58</v>
      </c>
      <c r="R3" s="1"/>
    </row>
    <row r="4" spans="1:18" ht="63.75" hidden="1" customHeight="1" x14ac:dyDescent="0.25">
      <c r="A4" s="8">
        <v>3</v>
      </c>
      <c r="B4" s="5" t="s">
        <v>35</v>
      </c>
      <c r="C4" s="5" t="s">
        <v>26</v>
      </c>
      <c r="D4" s="5" t="s">
        <v>33</v>
      </c>
      <c r="E4" s="5" t="s">
        <v>30</v>
      </c>
      <c r="F4" s="38" t="s">
        <v>173</v>
      </c>
      <c r="G4" s="4" t="s">
        <v>120</v>
      </c>
      <c r="H4" s="4" t="s">
        <v>115</v>
      </c>
      <c r="I4" s="5" t="s">
        <v>22</v>
      </c>
      <c r="J4" s="5" t="s">
        <v>141</v>
      </c>
      <c r="K4" s="11" t="str">
        <f>VLOOKUP(I4&amp;J4,Matriz!$G$25:$I$39,2,0)</f>
        <v>Riesgo moderado</v>
      </c>
      <c r="L4" s="4" t="s">
        <v>51</v>
      </c>
      <c r="M4" s="4" t="s">
        <v>113</v>
      </c>
      <c r="N4" s="4" t="s">
        <v>38</v>
      </c>
      <c r="O4" s="4" t="s">
        <v>39</v>
      </c>
      <c r="P4" s="4" t="s">
        <v>114</v>
      </c>
      <c r="Q4" s="4" t="s">
        <v>58</v>
      </c>
    </row>
    <row r="5" spans="1:18" ht="66" hidden="1" customHeight="1" x14ac:dyDescent="0.25">
      <c r="A5" s="8">
        <v>2</v>
      </c>
      <c r="B5" s="5" t="s">
        <v>35</v>
      </c>
      <c r="C5" s="5" t="s">
        <v>26</v>
      </c>
      <c r="D5" s="5" t="s">
        <v>33</v>
      </c>
      <c r="E5" s="5" t="s">
        <v>30</v>
      </c>
      <c r="F5" s="4" t="s">
        <v>99</v>
      </c>
      <c r="G5" s="4" t="s">
        <v>100</v>
      </c>
      <c r="H5" s="4" t="s">
        <v>52</v>
      </c>
      <c r="I5" s="5" t="s">
        <v>20</v>
      </c>
      <c r="J5" s="5" t="s">
        <v>141</v>
      </c>
      <c r="K5" s="11" t="str">
        <f>VLOOKUP(I5&amp;J5,Matriz!$G$25:$I$39,2,0)</f>
        <v>Riesgo Extremo</v>
      </c>
      <c r="L5" s="4" t="s">
        <v>51</v>
      </c>
      <c r="M5" s="4" t="s">
        <v>77</v>
      </c>
      <c r="N5" s="4" t="s">
        <v>38</v>
      </c>
      <c r="O5" s="4" t="s">
        <v>39</v>
      </c>
      <c r="P5" s="4" t="s">
        <v>78</v>
      </c>
      <c r="Q5" s="4" t="s">
        <v>58</v>
      </c>
    </row>
    <row r="6" spans="1:18" ht="61.5" hidden="1" customHeight="1" x14ac:dyDescent="0.25">
      <c r="A6" s="8">
        <v>3</v>
      </c>
      <c r="B6" s="5" t="s">
        <v>35</v>
      </c>
      <c r="C6" s="5" t="s">
        <v>26</v>
      </c>
      <c r="D6" s="5" t="s">
        <v>33</v>
      </c>
      <c r="E6" s="5" t="s">
        <v>30</v>
      </c>
      <c r="F6" s="4" t="s">
        <v>89</v>
      </c>
      <c r="G6" s="4" t="s">
        <v>112</v>
      </c>
      <c r="H6" s="4" t="s">
        <v>86</v>
      </c>
      <c r="I6" s="5" t="s">
        <v>21</v>
      </c>
      <c r="J6" s="5" t="s">
        <v>141</v>
      </c>
      <c r="K6" s="11" t="str">
        <f>VLOOKUP(I6&amp;J6,Matriz!$G$25:$I$39,2,0)</f>
        <v>Riesgo alto</v>
      </c>
      <c r="L6" s="4" t="s">
        <v>51</v>
      </c>
      <c r="M6" s="4" t="s">
        <v>88</v>
      </c>
      <c r="N6" s="4" t="s">
        <v>38</v>
      </c>
      <c r="O6" s="4" t="s">
        <v>39</v>
      </c>
      <c r="P6" s="4" t="s">
        <v>87</v>
      </c>
      <c r="Q6" s="4" t="s">
        <v>58</v>
      </c>
    </row>
    <row r="7" spans="1:18" ht="70.5" customHeight="1" x14ac:dyDescent="0.25">
      <c r="A7" s="8">
        <v>4</v>
      </c>
      <c r="B7" s="5" t="s">
        <v>35</v>
      </c>
      <c r="C7" s="5" t="s">
        <v>26</v>
      </c>
      <c r="D7" s="5" t="s">
        <v>32</v>
      </c>
      <c r="E7" s="5" t="s">
        <v>30</v>
      </c>
      <c r="F7" s="4" t="s">
        <v>41</v>
      </c>
      <c r="G7" s="4" t="s">
        <v>64</v>
      </c>
      <c r="H7" s="4" t="s">
        <v>60</v>
      </c>
      <c r="I7" s="5" t="s">
        <v>22</v>
      </c>
      <c r="J7" s="5" t="s">
        <v>19</v>
      </c>
      <c r="K7" s="11" t="str">
        <f>VLOOKUP(I7&amp;J7,Matriz!$G$25:$I$39,2,0)</f>
        <v>Riesgo bajo</v>
      </c>
      <c r="L7" s="4" t="s">
        <v>37</v>
      </c>
      <c r="M7" s="4" t="s">
        <v>61</v>
      </c>
      <c r="N7" s="4" t="s">
        <v>38</v>
      </c>
      <c r="O7" s="4" t="s">
        <v>39</v>
      </c>
      <c r="P7" s="4" t="s">
        <v>62</v>
      </c>
      <c r="Q7" s="4" t="s">
        <v>58</v>
      </c>
    </row>
    <row r="8" spans="1:18" ht="71.25" customHeight="1" x14ac:dyDescent="0.25">
      <c r="A8" s="8">
        <v>5</v>
      </c>
      <c r="B8" s="5" t="s">
        <v>35</v>
      </c>
      <c r="C8" s="5" t="s">
        <v>26</v>
      </c>
      <c r="D8" s="5" t="s">
        <v>33</v>
      </c>
      <c r="E8" s="5" t="s">
        <v>30</v>
      </c>
      <c r="F8" s="4" t="s">
        <v>42</v>
      </c>
      <c r="G8" s="4" t="s">
        <v>119</v>
      </c>
      <c r="H8" s="4" t="s">
        <v>43</v>
      </c>
      <c r="I8" s="5" t="s">
        <v>22</v>
      </c>
      <c r="J8" s="5" t="s">
        <v>19</v>
      </c>
      <c r="K8" s="11" t="str">
        <f>VLOOKUP(I8&amp;J8,Matriz!$G$25:$I$39,2,0)</f>
        <v>Riesgo bajo</v>
      </c>
      <c r="L8" s="4" t="s">
        <v>37</v>
      </c>
      <c r="M8" s="4" t="s">
        <v>63</v>
      </c>
      <c r="N8" s="4" t="s">
        <v>38</v>
      </c>
      <c r="O8" s="4" t="s">
        <v>39</v>
      </c>
      <c r="P8" s="4" t="s">
        <v>70</v>
      </c>
      <c r="Q8" s="4" t="s">
        <v>59</v>
      </c>
    </row>
    <row r="9" spans="1:18" ht="59.25" hidden="1" customHeight="1" x14ac:dyDescent="0.25">
      <c r="A9" s="8">
        <v>6</v>
      </c>
      <c r="B9" s="5" t="s">
        <v>35</v>
      </c>
      <c r="C9" s="5" t="s">
        <v>26</v>
      </c>
      <c r="D9" s="5" t="s">
        <v>33</v>
      </c>
      <c r="E9" s="5" t="s">
        <v>30</v>
      </c>
      <c r="F9" s="4" t="s">
        <v>47</v>
      </c>
      <c r="G9" s="4" t="s">
        <v>119</v>
      </c>
      <c r="H9" s="4" t="s">
        <v>43</v>
      </c>
      <c r="I9" s="5" t="s">
        <v>133</v>
      </c>
      <c r="J9" s="5" t="s">
        <v>141</v>
      </c>
      <c r="K9" s="11" t="str">
        <f>VLOOKUP(I9&amp;J9,Matriz!$G$25:$I$39,2,0)</f>
        <v>Riesgo Extremo</v>
      </c>
      <c r="L9" s="4" t="s">
        <v>37</v>
      </c>
      <c r="M9" s="4" t="s">
        <v>63</v>
      </c>
      <c r="N9" s="4" t="s">
        <v>38</v>
      </c>
      <c r="O9" s="4" t="s">
        <v>39</v>
      </c>
      <c r="P9" s="4" t="s">
        <v>70</v>
      </c>
      <c r="Q9" s="4" t="s">
        <v>59</v>
      </c>
    </row>
    <row r="10" spans="1:18" ht="63.75" hidden="1" customHeight="1" x14ac:dyDescent="0.25">
      <c r="A10" s="8">
        <v>7</v>
      </c>
      <c r="B10" s="5" t="s">
        <v>35</v>
      </c>
      <c r="C10" s="5" t="s">
        <v>26</v>
      </c>
      <c r="D10" s="5" t="s">
        <v>33</v>
      </c>
      <c r="E10" s="5" t="s">
        <v>30</v>
      </c>
      <c r="F10" s="4" t="s">
        <v>91</v>
      </c>
      <c r="G10" s="4" t="s">
        <v>90</v>
      </c>
      <c r="H10" s="4" t="s">
        <v>73</v>
      </c>
      <c r="I10" s="5" t="s">
        <v>133</v>
      </c>
      <c r="J10" s="5" t="s">
        <v>19</v>
      </c>
      <c r="K10" s="11" t="str">
        <f>VLOOKUP(I10&amp;J10,Matriz!$G$25:$I$39,2,0)</f>
        <v>Riesgo alto</v>
      </c>
      <c r="L10" s="4" t="s">
        <v>37</v>
      </c>
      <c r="M10" s="4" t="s">
        <v>74</v>
      </c>
      <c r="N10" s="4" t="s">
        <v>38</v>
      </c>
      <c r="O10" s="4" t="s">
        <v>39</v>
      </c>
      <c r="P10" s="4" t="s">
        <v>48</v>
      </c>
      <c r="Q10" s="4" t="s">
        <v>40</v>
      </c>
    </row>
    <row r="11" spans="1:18" ht="66.75" hidden="1" customHeight="1" x14ac:dyDescent="0.25">
      <c r="A11" s="8">
        <v>8</v>
      </c>
      <c r="B11" s="5" t="s">
        <v>35</v>
      </c>
      <c r="C11" s="5" t="s">
        <v>27</v>
      </c>
      <c r="D11" s="5" t="s">
        <v>33</v>
      </c>
      <c r="E11" s="5" t="s">
        <v>29</v>
      </c>
      <c r="F11" s="4" t="s">
        <v>178</v>
      </c>
      <c r="G11" s="4" t="s">
        <v>50</v>
      </c>
      <c r="H11" s="4" t="s">
        <v>49</v>
      </c>
      <c r="I11" s="5" t="s">
        <v>20</v>
      </c>
      <c r="J11" s="5" t="s">
        <v>19</v>
      </c>
      <c r="K11" s="11" t="str">
        <f>VLOOKUP(I11&amp;J11,Matriz!$G$25:$I$39,2,0)</f>
        <v>Riesgo alto</v>
      </c>
      <c r="L11" s="4" t="s">
        <v>56</v>
      </c>
      <c r="M11" s="4" t="s">
        <v>76</v>
      </c>
      <c r="N11" s="4" t="s">
        <v>38</v>
      </c>
      <c r="O11" s="4" t="s">
        <v>39</v>
      </c>
      <c r="P11" s="4" t="s">
        <v>98</v>
      </c>
      <c r="Q11" s="4" t="s">
        <v>101</v>
      </c>
    </row>
    <row r="12" spans="1:18" ht="74.25" hidden="1" customHeight="1" x14ac:dyDescent="0.25">
      <c r="A12" s="8">
        <v>9</v>
      </c>
      <c r="B12" s="5" t="s">
        <v>35</v>
      </c>
      <c r="C12" s="5" t="s">
        <v>26</v>
      </c>
      <c r="D12" s="5" t="s">
        <v>33</v>
      </c>
      <c r="E12" s="5" t="s">
        <v>30</v>
      </c>
      <c r="F12" s="4" t="s">
        <v>94</v>
      </c>
      <c r="G12" s="4" t="s">
        <v>79</v>
      </c>
      <c r="H12" s="4" t="s">
        <v>102</v>
      </c>
      <c r="I12" s="5" t="s">
        <v>130</v>
      </c>
      <c r="J12" s="5" t="s">
        <v>19</v>
      </c>
      <c r="K12" s="11" t="str">
        <f>VLOOKUP(I12&amp;J12,Matriz!$G$25:$I$39,2,0)</f>
        <v>Riesgo alto</v>
      </c>
      <c r="L12" s="4" t="s">
        <v>56</v>
      </c>
      <c r="M12" s="4" t="s">
        <v>80</v>
      </c>
      <c r="N12" s="4" t="s">
        <v>57</v>
      </c>
      <c r="O12" s="4" t="s">
        <v>55</v>
      </c>
      <c r="P12" s="4" t="s">
        <v>103</v>
      </c>
      <c r="Q12" s="4" t="s">
        <v>104</v>
      </c>
    </row>
    <row r="13" spans="1:18" ht="52.5" hidden="1" customHeight="1" x14ac:dyDescent="0.25">
      <c r="A13" s="8">
        <v>10</v>
      </c>
      <c r="B13" s="5" t="s">
        <v>35</v>
      </c>
      <c r="C13" s="5" t="s">
        <v>26</v>
      </c>
      <c r="D13" s="5" t="s">
        <v>33</v>
      </c>
      <c r="E13" s="5" t="s">
        <v>30</v>
      </c>
      <c r="F13" s="4" t="s">
        <v>82</v>
      </c>
      <c r="G13" s="4" t="s">
        <v>83</v>
      </c>
      <c r="H13" s="4" t="s">
        <v>84</v>
      </c>
      <c r="I13" s="5" t="s">
        <v>130</v>
      </c>
      <c r="J13" s="5" t="s">
        <v>141</v>
      </c>
      <c r="K13" s="11" t="str">
        <f>VLOOKUP(I13&amp;J13,Matriz!$G$25:$I$39,2,0)</f>
        <v>Riesgo Extremo</v>
      </c>
      <c r="L13" s="4" t="s">
        <v>51</v>
      </c>
      <c r="M13" s="4" t="s">
        <v>45</v>
      </c>
      <c r="N13" s="4" t="s">
        <v>38</v>
      </c>
      <c r="O13" s="4" t="s">
        <v>39</v>
      </c>
      <c r="P13" s="4" t="s">
        <v>110</v>
      </c>
      <c r="Q13" s="4" t="s">
        <v>111</v>
      </c>
    </row>
    <row r="14" spans="1:18" ht="64.5" hidden="1" customHeight="1" x14ac:dyDescent="0.25">
      <c r="A14" s="8">
        <v>11</v>
      </c>
      <c r="B14" s="5" t="s">
        <v>34</v>
      </c>
      <c r="C14" s="5" t="s">
        <v>27</v>
      </c>
      <c r="D14" s="5" t="s">
        <v>33</v>
      </c>
      <c r="E14" s="5" t="s">
        <v>28</v>
      </c>
      <c r="F14" s="4" t="s">
        <v>44</v>
      </c>
      <c r="G14" s="4" t="s">
        <v>71</v>
      </c>
      <c r="H14" s="4" t="s">
        <v>72</v>
      </c>
      <c r="I14" s="5" t="s">
        <v>22</v>
      </c>
      <c r="J14" s="5" t="s">
        <v>141</v>
      </c>
      <c r="K14" s="11" t="str">
        <f>VLOOKUP(I14&amp;J14,Matriz!$G$25:$I$39,2,0)</f>
        <v>Riesgo moderado</v>
      </c>
      <c r="L14" s="4" t="s">
        <v>37</v>
      </c>
      <c r="M14" s="4"/>
      <c r="N14" s="4" t="s">
        <v>46</v>
      </c>
      <c r="O14" s="4" t="s">
        <v>39</v>
      </c>
      <c r="P14" s="4" t="s">
        <v>96</v>
      </c>
      <c r="Q14" s="4" t="s">
        <v>97</v>
      </c>
    </row>
    <row r="15" spans="1:18" ht="63" hidden="1" customHeight="1" x14ac:dyDescent="0.25">
      <c r="A15" s="8">
        <v>12</v>
      </c>
      <c r="B15" s="5" t="s">
        <v>35</v>
      </c>
      <c r="C15" s="5" t="s">
        <v>26</v>
      </c>
      <c r="D15" s="5" t="s">
        <v>33</v>
      </c>
      <c r="E15" s="5" t="s">
        <v>30</v>
      </c>
      <c r="F15" s="4" t="s">
        <v>93</v>
      </c>
      <c r="G15" s="4" t="s">
        <v>85</v>
      </c>
      <c r="H15" s="4" t="s">
        <v>105</v>
      </c>
      <c r="I15" s="5" t="s">
        <v>130</v>
      </c>
      <c r="J15" s="5" t="s">
        <v>141</v>
      </c>
      <c r="K15" s="11" t="str">
        <f>VLOOKUP(I15&amp;J15,Matriz!$G$25:$I$39,2,0)</f>
        <v>Riesgo Extremo</v>
      </c>
      <c r="L15" s="4" t="s">
        <v>51</v>
      </c>
      <c r="M15" s="4" t="s">
        <v>106</v>
      </c>
      <c r="N15" s="4" t="s">
        <v>38</v>
      </c>
      <c r="O15" s="4" t="s">
        <v>39</v>
      </c>
      <c r="P15" s="4" t="s">
        <v>107</v>
      </c>
      <c r="Q15" s="4" t="s">
        <v>58</v>
      </c>
    </row>
    <row r="16" spans="1:18" ht="64.5" hidden="1" customHeight="1" x14ac:dyDescent="0.25">
      <c r="A16" s="8">
        <v>13</v>
      </c>
      <c r="B16" s="5" t="s">
        <v>35</v>
      </c>
      <c r="C16" s="5" t="s">
        <v>26</v>
      </c>
      <c r="D16" s="5" t="s">
        <v>33</v>
      </c>
      <c r="E16" s="5" t="s">
        <v>30</v>
      </c>
      <c r="F16" s="4" t="s">
        <v>92</v>
      </c>
      <c r="G16" s="4" t="s">
        <v>68</v>
      </c>
      <c r="H16" s="4" t="s">
        <v>65</v>
      </c>
      <c r="I16" s="5" t="s">
        <v>20</v>
      </c>
      <c r="J16" s="5" t="s">
        <v>18</v>
      </c>
      <c r="K16" s="11" t="str">
        <f>VLOOKUP(I16&amp;J16,Matriz!$G$25:$I$39,2,0)</f>
        <v>Riesgo moderado</v>
      </c>
      <c r="L16" s="4" t="s">
        <v>51</v>
      </c>
      <c r="M16" s="4" t="s">
        <v>66</v>
      </c>
      <c r="N16" s="4" t="s">
        <v>38</v>
      </c>
      <c r="O16" s="4" t="s">
        <v>39</v>
      </c>
      <c r="P16" s="4" t="s">
        <v>87</v>
      </c>
      <c r="Q16" s="4" t="s">
        <v>58</v>
      </c>
    </row>
    <row r="17" spans="1:17" ht="90" customHeight="1" x14ac:dyDescent="0.25">
      <c r="A17" s="8">
        <v>14</v>
      </c>
      <c r="B17" s="5" t="s">
        <v>35</v>
      </c>
      <c r="C17" s="5" t="s">
        <v>26</v>
      </c>
      <c r="D17" s="5" t="s">
        <v>33</v>
      </c>
      <c r="E17" s="5" t="s">
        <v>30</v>
      </c>
      <c r="F17" s="4" t="s">
        <v>179</v>
      </c>
      <c r="G17" s="4" t="s">
        <v>109</v>
      </c>
      <c r="H17" s="4" t="s">
        <v>67</v>
      </c>
      <c r="I17" s="5" t="s">
        <v>22</v>
      </c>
      <c r="J17" s="5" t="s">
        <v>19</v>
      </c>
      <c r="K17" s="11" t="str">
        <f>VLOOKUP(I17&amp;J17,Matriz!$G$25:$I$39,2,0)</f>
        <v>Riesgo bajo</v>
      </c>
      <c r="L17" s="4" t="s">
        <v>51</v>
      </c>
      <c r="M17" s="4" t="s">
        <v>81</v>
      </c>
      <c r="N17" s="4" t="s">
        <v>38</v>
      </c>
      <c r="O17" s="4" t="s">
        <v>39</v>
      </c>
      <c r="P17" s="4" t="s">
        <v>87</v>
      </c>
      <c r="Q17" s="4" t="s">
        <v>58</v>
      </c>
    </row>
    <row r="18" spans="1:17" hidden="1" x14ac:dyDescent="0.25">
      <c r="A18" s="8"/>
      <c r="B18" s="9"/>
      <c r="C18" s="9"/>
      <c r="D18" s="9"/>
      <c r="E18" s="9"/>
      <c r="F18" s="10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</sheetData>
  <autoFilter ref="A2:Q18" xr:uid="{BB7746CC-CA0C-4500-A91B-10ABF6E7047F}">
    <filterColumn colId="10">
      <filters>
        <filter val="Riesgo bajo"/>
      </filters>
    </filterColumn>
    <sortState xmlns:xlrd2="http://schemas.microsoft.com/office/spreadsheetml/2017/richdata2" ref="A3:Q18">
      <sortCondition ref="K2:K18"/>
    </sortState>
  </autoFilter>
  <mergeCells count="4">
    <mergeCell ref="A1:H1"/>
    <mergeCell ref="I1:L1"/>
    <mergeCell ref="M1:O1"/>
    <mergeCell ref="P1:Q1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5" stopIfTrue="1" operator="containsText" id="{A467BF23-082E-483F-A0D1-0D379B54651F}">
            <xm:f>NOT(ISERROR(SEARCH(#REF!,K18)))</xm:f>
            <xm:f>#REF!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ontainsText" priority="26" stopIfTrue="1" operator="containsText" id="{3606BEE4-E3C4-4A88-B085-28E6EED8DA25}">
            <xm:f>NOT(ISERROR(SEARCH(#REF!,K18)))</xm:f>
            <xm:f>#REF!</xm:f>
            <x14:dxf>
              <fill>
                <patternFill>
                  <bgColor rgb="FFFFC000"/>
                </patternFill>
              </fill>
            </x14:dxf>
          </x14:cfRule>
          <x14:cfRule type="containsText" priority="27" stopIfTrue="1" operator="containsText" id="{3C33D12F-3F92-41FF-BE50-661704CF6100}">
            <xm:f>NOT(ISERROR(SEARCH(#REF!,K18)))</xm:f>
            <xm:f>#REF!</xm:f>
            <x14:dxf>
              <fill>
                <patternFill>
                  <bgColor rgb="FFFFFF00"/>
                </patternFill>
              </fill>
            </x14:dxf>
          </x14:cfRule>
          <x14:cfRule type="containsText" priority="28" stopIfTrue="1" operator="containsText" id="{51BE08FC-EC53-43A8-B695-63A1ECC6D6CF}">
            <xm:f>NOT(ISERROR(SEARCH(#REF!,K18)))</xm:f>
            <xm:f>#REF!</xm:f>
            <x14:dxf>
              <font>
                <color auto="1"/>
              </font>
              <fill>
                <patternFill>
                  <bgColor rgb="FF00B050"/>
                </patternFill>
              </fill>
            </x14:dxf>
          </x14:cfRule>
          <xm:sqref>K18</xm:sqref>
        </x14:conditionalFormatting>
        <x14:conditionalFormatting xmlns:xm="http://schemas.microsoft.com/office/excel/2006/main">
          <x14:cfRule type="containsText" priority="9" stopIfTrue="1" operator="containsText" id="{C1F0E951-303F-442B-8948-8220999989DA}">
            <xm:f>NOT(ISERROR(SEARCH(Matriz!$M$15,K3)))</xm:f>
            <xm:f>Matriz!$M$15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ontainsText" priority="10" stopIfTrue="1" operator="containsText" id="{9F53BAC0-C262-4225-BDED-E03753A62AA6}">
            <xm:f>NOT(ISERROR(SEARCH(Matriz!$M$16,K3)))</xm:f>
            <xm:f>Matriz!$M$16</xm:f>
            <x14:dxf>
              <fill>
                <patternFill>
                  <bgColor rgb="FFFFC000"/>
                </patternFill>
              </fill>
            </x14:dxf>
          </x14:cfRule>
          <x14:cfRule type="containsText" priority="11" stopIfTrue="1" operator="containsText" id="{93EE945C-5D75-44E8-A1FB-FE862F66028C}">
            <xm:f>NOT(ISERROR(SEARCH(Matriz!$M$17,K3)))</xm:f>
            <xm:f>Matriz!$M$17</xm:f>
            <x14:dxf>
              <fill>
                <patternFill>
                  <bgColor rgb="FFFFFF00"/>
                </patternFill>
              </fill>
            </x14:dxf>
          </x14:cfRule>
          <x14:cfRule type="containsText" priority="12" stopIfTrue="1" operator="containsText" id="{44D45A57-D8B9-429A-9189-A60C4015D696}">
            <xm:f>NOT(ISERROR(SEARCH(Matriz!$M$18,K3)))</xm:f>
            <xm:f>Matriz!$M$18</xm:f>
            <x14:dxf>
              <font>
                <color auto="1"/>
              </font>
              <fill>
                <patternFill>
                  <bgColor rgb="FF00B050"/>
                </patternFill>
              </fill>
            </x14:dxf>
          </x14:cfRule>
          <xm:sqref>K3</xm:sqref>
        </x14:conditionalFormatting>
        <x14:conditionalFormatting xmlns:xm="http://schemas.microsoft.com/office/excel/2006/main">
          <x14:cfRule type="containsText" priority="5" stopIfTrue="1" operator="containsText" id="{0849F6E5-1D90-4658-B8FF-65666E664687}">
            <xm:f>NOT(ISERROR(SEARCH(Matriz!$M$15,K5)))</xm:f>
            <xm:f>Matriz!$M$15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ontainsText" priority="6" stopIfTrue="1" operator="containsText" id="{4B063621-436E-4CEF-87FC-072A808AADB8}">
            <xm:f>NOT(ISERROR(SEARCH(Matriz!$M$16,K5)))</xm:f>
            <xm:f>Matriz!$M$16</xm:f>
            <x14:dxf>
              <fill>
                <patternFill>
                  <bgColor rgb="FFFFC000"/>
                </patternFill>
              </fill>
            </x14:dxf>
          </x14:cfRule>
          <x14:cfRule type="containsText" priority="7" stopIfTrue="1" operator="containsText" id="{643F8A3C-6069-4C13-9E41-984178A992F8}">
            <xm:f>NOT(ISERROR(SEARCH(Matriz!$M$17,K5)))</xm:f>
            <xm:f>Matriz!$M$17</xm:f>
            <x14:dxf>
              <fill>
                <patternFill>
                  <bgColor rgb="FFFFFF00"/>
                </patternFill>
              </fill>
            </x14:dxf>
          </x14:cfRule>
          <x14:cfRule type="containsText" priority="8" stopIfTrue="1" operator="containsText" id="{CC9543A3-4420-473D-9692-EE2D5FF93FB4}">
            <xm:f>NOT(ISERROR(SEARCH(Matriz!$M$18,K5)))</xm:f>
            <xm:f>Matriz!$M$18</xm:f>
            <x14:dxf>
              <font>
                <color auto="1"/>
              </font>
              <fill>
                <patternFill>
                  <bgColor rgb="FF00B050"/>
                </patternFill>
              </fill>
            </x14:dxf>
          </x14:cfRule>
          <xm:sqref>K5:K17</xm:sqref>
        </x14:conditionalFormatting>
        <x14:conditionalFormatting xmlns:xm="http://schemas.microsoft.com/office/excel/2006/main">
          <x14:cfRule type="containsText" priority="1" stopIfTrue="1" operator="containsText" id="{80F2B5F2-AF4E-4D75-8404-465FD9B2070A}">
            <xm:f>NOT(ISERROR(SEARCH(Matriz!$M$15,K4)))</xm:f>
            <xm:f>Matriz!$M$15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14:cfRule type="containsText" priority="2" stopIfTrue="1" operator="containsText" id="{261271D3-F968-4B84-A739-6377799BCA59}">
            <xm:f>NOT(ISERROR(SEARCH(Matriz!$M$16,K4)))</xm:f>
            <xm:f>Matriz!$M$16</xm:f>
            <x14:dxf>
              <fill>
                <patternFill>
                  <bgColor rgb="FFFFC000"/>
                </patternFill>
              </fill>
            </x14:dxf>
          </x14:cfRule>
          <x14:cfRule type="containsText" priority="3" stopIfTrue="1" operator="containsText" id="{E3663E76-A7A6-4E53-9977-C9C2FB0EE416}">
            <xm:f>NOT(ISERROR(SEARCH(Matriz!$M$17,K4)))</xm:f>
            <xm:f>Matriz!$M$17</xm:f>
            <x14:dxf>
              <fill>
                <patternFill>
                  <bgColor rgb="FFFFFF00"/>
                </patternFill>
              </fill>
            </x14:dxf>
          </x14:cfRule>
          <x14:cfRule type="containsText" priority="4" stopIfTrue="1" operator="containsText" id="{0763FE6F-AA76-4DA5-84F2-47E309A4475A}">
            <xm:f>NOT(ISERROR(SEARCH(Matriz!$M$18,K4)))</xm:f>
            <xm:f>Matriz!$M$18</xm:f>
            <x14:dxf>
              <font>
                <color auto="1"/>
              </font>
              <fill>
                <patternFill>
                  <bgColor rgb="FF00B050"/>
                </patternFill>
              </fill>
            </x14:dxf>
          </x14:cfRule>
          <xm:sqref>K4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32C1714-76A2-48BA-BA06-347850341E3C}">
          <x14:formula1>
            <xm:f>Matriz!$C$12:$E$12</xm:f>
          </x14:formula1>
          <xm:sqref>J3:J17</xm:sqref>
        </x14:dataValidation>
        <x14:dataValidation type="list" allowBlank="1" showInputMessage="1" showErrorMessage="1" xr:uid="{D820B619-13EE-48CD-8F65-957D46665549}">
          <x14:formula1>
            <xm:f>Matriz!$C$4:$C$8</xm:f>
          </x14:formula1>
          <xm:sqref>I3:I17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05746-F0CD-44D1-A224-E674F7D24041}">
  <dimension ref="C1:D16"/>
  <sheetViews>
    <sheetView tabSelected="1" workbookViewId="0">
      <selection activeCell="C14" sqref="C14:D14"/>
    </sheetView>
  </sheetViews>
  <sheetFormatPr baseColWidth="10" defaultRowHeight="15" x14ac:dyDescent="0.25"/>
  <cols>
    <col min="3" max="4" width="51.28515625" customWidth="1"/>
  </cols>
  <sheetData>
    <row r="1" spans="3:4" x14ac:dyDescent="0.25">
      <c r="C1" t="s">
        <v>175</v>
      </c>
      <c r="D1" t="s">
        <v>176</v>
      </c>
    </row>
    <row r="2" spans="3:4" ht="28.5" x14ac:dyDescent="0.25">
      <c r="C2" s="39" t="s">
        <v>171</v>
      </c>
      <c r="D2" s="39" t="s">
        <v>116</v>
      </c>
    </row>
    <row r="3" spans="3:4" ht="28.5" x14ac:dyDescent="0.25">
      <c r="C3" s="39" t="s">
        <v>172</v>
      </c>
      <c r="D3" s="39" t="s">
        <v>99</v>
      </c>
    </row>
    <row r="4" spans="3:4" ht="28.5" x14ac:dyDescent="0.25">
      <c r="C4" s="39" t="s">
        <v>173</v>
      </c>
    </row>
    <row r="5" spans="3:4" ht="28.5" x14ac:dyDescent="0.25">
      <c r="C5" s="39" t="s">
        <v>89</v>
      </c>
      <c r="D5" s="39" t="s">
        <v>89</v>
      </c>
    </row>
    <row r="6" spans="3:4" x14ac:dyDescent="0.25">
      <c r="C6" s="39" t="s">
        <v>41</v>
      </c>
      <c r="D6" s="39" t="s">
        <v>41</v>
      </c>
    </row>
    <row r="7" spans="3:4" x14ac:dyDescent="0.25">
      <c r="C7" s="39" t="s">
        <v>42</v>
      </c>
      <c r="D7" s="39" t="s">
        <v>42</v>
      </c>
    </row>
    <row r="8" spans="3:4" x14ac:dyDescent="0.25">
      <c r="C8" s="39" t="s">
        <v>47</v>
      </c>
      <c r="D8" s="39" t="s">
        <v>47</v>
      </c>
    </row>
    <row r="9" spans="3:4" ht="42.75" x14ac:dyDescent="0.25">
      <c r="C9" s="39" t="s">
        <v>91</v>
      </c>
      <c r="D9" s="39" t="s">
        <v>91</v>
      </c>
    </row>
    <row r="10" spans="3:4" x14ac:dyDescent="0.25">
      <c r="C10" s="39" t="s">
        <v>75</v>
      </c>
      <c r="D10" s="39" t="s">
        <v>75</v>
      </c>
    </row>
    <row r="11" spans="3:4" ht="42.75" x14ac:dyDescent="0.25">
      <c r="C11" s="39" t="s">
        <v>94</v>
      </c>
      <c r="D11" s="39" t="s">
        <v>94</v>
      </c>
    </row>
    <row r="12" spans="3:4" ht="28.5" x14ac:dyDescent="0.25">
      <c r="C12" s="39" t="s">
        <v>82</v>
      </c>
      <c r="D12" s="39" t="s">
        <v>82</v>
      </c>
    </row>
    <row r="13" spans="3:4" ht="28.5" x14ac:dyDescent="0.25">
      <c r="C13" s="39" t="s">
        <v>44</v>
      </c>
      <c r="D13" s="39" t="s">
        <v>44</v>
      </c>
    </row>
    <row r="14" spans="3:4" ht="42.75" x14ac:dyDescent="0.25">
      <c r="C14" s="39" t="s">
        <v>174</v>
      </c>
      <c r="D14" s="39" t="s">
        <v>93</v>
      </c>
    </row>
    <row r="15" spans="3:4" ht="28.5" x14ac:dyDescent="0.25">
      <c r="C15" s="39"/>
      <c r="D15" s="39" t="s">
        <v>92</v>
      </c>
    </row>
    <row r="16" spans="3:4" ht="28.5" x14ac:dyDescent="0.25">
      <c r="D16" s="39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Matriz</vt:lpstr>
      <vt:lpstr>Arrecife y DF</vt:lpstr>
      <vt:lpstr>Remoción y Disp F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Libardo</dc:creator>
  <cp:lastModifiedBy>Claudia Consuelo Cardozo Amaya</cp:lastModifiedBy>
  <cp:lastPrinted>2018-10-10T13:10:05Z</cp:lastPrinted>
  <dcterms:created xsi:type="dcterms:W3CDTF">2018-05-22T22:18:53Z</dcterms:created>
  <dcterms:modified xsi:type="dcterms:W3CDTF">2020-10-23T15:45:09Z</dcterms:modified>
</cp:coreProperties>
</file>