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codeName="ThisWorkbook"/>
  <mc:AlternateContent xmlns:mc="http://schemas.openxmlformats.org/markup-compatibility/2006">
    <mc:Choice Requires="x15">
      <x15ac:absPath xmlns:x15ac="http://schemas.microsoft.com/office/spreadsheetml/2010/11/ac" url="\\fileserver\publica\1001 - Usuarios\320 - Gerencia Contratacion\ccardozo\SAE SAS\2021\Concurso Publico\Concurso Publico No. 13 de 2021 Operador Logistico\"/>
    </mc:Choice>
  </mc:AlternateContent>
  <xr:revisionPtr revIDLastSave="0" documentId="8_{557EB6B9-ED3C-45FD-9BA0-6C35B4A9DC8A}" xr6:coauthVersionLast="47" xr6:coauthVersionMax="47" xr10:uidLastSave="{00000000-0000-0000-0000-000000000000}"/>
  <bookViews>
    <workbookView xWindow="-120" yWindow="-120" windowWidth="29040" windowHeight="15840" xr2:uid="{00000000-000D-0000-FFFF-FFFF00000000}"/>
  </bookViews>
  <sheets>
    <sheet name="Estudio de mercado (2)" sheetId="7" r:id="rId1"/>
    <sheet name="Hoja3" sheetId="3" r:id="rId2"/>
  </sheets>
  <definedNames>
    <definedName name="_xlnm.Print_Area" localSheetId="0">'Estudio de mercado (2)'!$A$1:$E$105</definedName>
    <definedName name="_xlnm.Print_Titles" localSheetId="0">'Estudio de mercado (2)'!$1:$3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103" i="7" l="1"/>
  <c r="K103" i="7" s="1"/>
  <c r="J102" i="7"/>
  <c r="K102" i="7" s="1"/>
  <c r="J101" i="7"/>
  <c r="K101" i="7" s="1"/>
  <c r="J98" i="7"/>
  <c r="K98" i="7" s="1"/>
  <c r="J96" i="7"/>
  <c r="K96" i="7" s="1"/>
  <c r="J95" i="7"/>
  <c r="K95" i="7" s="1"/>
  <c r="J94" i="7"/>
  <c r="K94" i="7" s="1"/>
  <c r="J93" i="7"/>
  <c r="K93" i="7" s="1"/>
  <c r="J92" i="7"/>
  <c r="K92" i="7" s="1"/>
  <c r="J91" i="7"/>
  <c r="K91" i="7" s="1"/>
  <c r="J90" i="7"/>
  <c r="K90" i="7" s="1"/>
  <c r="J89" i="7"/>
  <c r="K89" i="7" s="1"/>
  <c r="J88" i="7"/>
  <c r="K88" i="7" s="1"/>
  <c r="J87" i="7"/>
  <c r="K87" i="7" s="1"/>
  <c r="J86" i="7"/>
  <c r="K86" i="7" s="1"/>
  <c r="J85" i="7"/>
  <c r="K85" i="7" s="1"/>
  <c r="J84" i="7"/>
  <c r="K84" i="7" s="1"/>
  <c r="J83" i="7"/>
  <c r="K83" i="7" s="1"/>
  <c r="J82" i="7"/>
  <c r="K82" i="7" s="1"/>
  <c r="J81" i="7"/>
  <c r="K81" i="7" s="1"/>
  <c r="J80" i="7"/>
  <c r="K80" i="7" s="1"/>
  <c r="J79" i="7"/>
  <c r="K79" i="7" s="1"/>
  <c r="J78" i="7"/>
  <c r="K78" i="7" s="1"/>
  <c r="J77" i="7"/>
  <c r="K77" i="7" s="1"/>
  <c r="J76" i="7"/>
  <c r="K76" i="7" s="1"/>
  <c r="J75" i="7"/>
  <c r="K75" i="7" s="1"/>
  <c r="J74" i="7"/>
  <c r="K74" i="7" s="1"/>
  <c r="J73" i="7"/>
  <c r="K73" i="7" s="1"/>
  <c r="J62" i="7"/>
  <c r="K62" i="7" s="1"/>
  <c r="J63" i="7"/>
  <c r="K63" i="7" s="1"/>
  <c r="J64" i="7"/>
  <c r="K64" i="7" s="1"/>
  <c r="J65" i="7"/>
  <c r="K65" i="7" s="1"/>
  <c r="J66" i="7"/>
  <c r="K66" i="7" s="1"/>
  <c r="J67" i="7"/>
  <c r="K67" i="7" s="1"/>
  <c r="J68" i="7"/>
  <c r="K68" i="7" s="1"/>
  <c r="J69" i="7"/>
  <c r="K69" i="7" s="1"/>
  <c r="J70" i="7"/>
  <c r="K70" i="7" s="1"/>
  <c r="J71" i="7"/>
  <c r="K71" i="7" s="1"/>
  <c r="J52" i="7"/>
  <c r="K52" i="7" s="1"/>
  <c r="J53" i="7"/>
  <c r="K53" i="7" s="1"/>
  <c r="J54" i="7"/>
  <c r="K54" i="7" s="1"/>
  <c r="J55" i="7"/>
  <c r="K55" i="7" s="1"/>
  <c r="J56" i="7"/>
  <c r="K56" i="7" s="1"/>
  <c r="J57" i="7"/>
  <c r="K57" i="7" s="1"/>
  <c r="J58" i="7"/>
  <c r="K58" i="7" s="1"/>
  <c r="J59" i="7"/>
  <c r="K59" i="7" s="1"/>
  <c r="J60" i="7"/>
  <c r="K60" i="7" s="1"/>
  <c r="J61" i="7"/>
  <c r="K61" i="7" s="1"/>
  <c r="J50" i="7"/>
  <c r="K50" i="7" s="1"/>
  <c r="J51" i="7"/>
  <c r="K51" i="7" s="1"/>
  <c r="J49" i="7"/>
  <c r="K49" i="7" s="1"/>
  <c r="J47" i="7"/>
  <c r="K47" i="7" s="1"/>
  <c r="J46" i="7"/>
  <c r="K46" i="7" s="1"/>
  <c r="J44" i="7"/>
  <c r="K44" i="7" s="1"/>
  <c r="J43" i="7"/>
  <c r="K43" i="7" s="1"/>
  <c r="J42" i="7"/>
  <c r="K42" i="7" s="1"/>
  <c r="J38" i="7"/>
  <c r="K38" i="7" s="1"/>
  <c r="J39" i="7"/>
  <c r="K39" i="7" s="1"/>
  <c r="J40" i="7"/>
  <c r="K40" i="7" s="1"/>
  <c r="J41" i="7"/>
  <c r="K41" i="7" s="1"/>
  <c r="J37" i="7"/>
  <c r="K37" i="7" s="1"/>
  <c r="J27" i="7"/>
  <c r="K27" i="7" s="1"/>
  <c r="J28" i="7"/>
  <c r="K28" i="7" s="1"/>
  <c r="J29" i="7"/>
  <c r="K29" i="7" s="1"/>
  <c r="J30" i="7"/>
  <c r="K30" i="7" s="1"/>
  <c r="J31" i="7"/>
  <c r="K31" i="7" s="1"/>
  <c r="J32" i="7"/>
  <c r="K32" i="7" s="1"/>
  <c r="J24" i="7"/>
  <c r="K24" i="7" s="1"/>
  <c r="J25" i="7"/>
  <c r="K25" i="7" s="1"/>
  <c r="J26" i="7"/>
  <c r="K26" i="7" s="1"/>
  <c r="J23" i="7"/>
  <c r="K23" i="7" s="1"/>
  <c r="J12" i="7"/>
  <c r="K12" i="7" s="1"/>
  <c r="J14" i="7"/>
  <c r="K14" i="7" s="1"/>
  <c r="J16" i="7"/>
  <c r="K16" i="7" s="1"/>
  <c r="J18" i="7"/>
  <c r="K18" i="7" s="1"/>
  <c r="J20" i="7"/>
  <c r="K20" i="7" s="1"/>
  <c r="J10" i="7"/>
  <c r="K10" i="7" s="1"/>
  <c r="J8" i="7"/>
  <c r="K8" i="7" s="1"/>
  <c r="J7" i="7"/>
  <c r="K7" i="7" s="1"/>
  <c r="J6" i="7"/>
  <c r="K6" i="7" s="1"/>
  <c r="G102" i="7"/>
  <c r="H102" i="7" s="1"/>
  <c r="G103" i="7"/>
  <c r="H103" i="7" s="1"/>
  <c r="G101" i="7"/>
  <c r="H101" i="7" s="1"/>
  <c r="G98" i="7"/>
  <c r="H98" i="7" s="1"/>
  <c r="G75" i="7"/>
  <c r="H75" i="7" s="1"/>
  <c r="G76" i="7"/>
  <c r="H76" i="7" s="1"/>
  <c r="G77" i="7"/>
  <c r="H77" i="7" s="1"/>
  <c r="G78" i="7"/>
  <c r="H78" i="7" s="1"/>
  <c r="G79" i="7"/>
  <c r="H79" i="7" s="1"/>
  <c r="G80" i="7"/>
  <c r="H80" i="7" s="1"/>
  <c r="G81" i="7"/>
  <c r="H81" i="7" s="1"/>
  <c r="G82" i="7"/>
  <c r="H82" i="7" s="1"/>
  <c r="G83" i="7"/>
  <c r="H83" i="7" s="1"/>
  <c r="G84" i="7"/>
  <c r="H84" i="7" s="1"/>
  <c r="G85" i="7"/>
  <c r="H85" i="7" s="1"/>
  <c r="G86" i="7"/>
  <c r="H86" i="7" s="1"/>
  <c r="G87" i="7"/>
  <c r="H87" i="7" s="1"/>
  <c r="G88" i="7"/>
  <c r="H88" i="7" s="1"/>
  <c r="G89" i="7"/>
  <c r="H89" i="7" s="1"/>
  <c r="G90" i="7"/>
  <c r="H90" i="7" s="1"/>
  <c r="G91" i="7"/>
  <c r="H91" i="7" s="1"/>
  <c r="G92" i="7"/>
  <c r="H92" i="7" s="1"/>
  <c r="G93" i="7"/>
  <c r="H93" i="7" s="1"/>
  <c r="G94" i="7"/>
  <c r="H94" i="7" s="1"/>
  <c r="G95" i="7"/>
  <c r="H95" i="7" s="1"/>
  <c r="G96" i="7"/>
  <c r="H96" i="7" s="1"/>
  <c r="G74" i="7"/>
  <c r="H74" i="7" s="1"/>
  <c r="G73" i="7"/>
  <c r="H73" i="7" s="1"/>
  <c r="G53" i="7"/>
  <c r="H53" i="7" s="1"/>
  <c r="G54" i="7"/>
  <c r="H54" i="7" s="1"/>
  <c r="G55" i="7"/>
  <c r="H55" i="7" s="1"/>
  <c r="G56" i="7"/>
  <c r="H56" i="7" s="1"/>
  <c r="G57" i="7"/>
  <c r="H57" i="7" s="1"/>
  <c r="G58" i="7"/>
  <c r="H58" i="7" s="1"/>
  <c r="G59" i="7"/>
  <c r="H59" i="7" s="1"/>
  <c r="G60" i="7"/>
  <c r="H60" i="7" s="1"/>
  <c r="G61" i="7"/>
  <c r="H61" i="7" s="1"/>
  <c r="G62" i="7"/>
  <c r="H62" i="7" s="1"/>
  <c r="G63" i="7"/>
  <c r="H63" i="7" s="1"/>
  <c r="G64" i="7"/>
  <c r="H64" i="7" s="1"/>
  <c r="G65" i="7"/>
  <c r="H65" i="7" s="1"/>
  <c r="G66" i="7"/>
  <c r="H66" i="7" s="1"/>
  <c r="G67" i="7"/>
  <c r="H67" i="7" s="1"/>
  <c r="G68" i="7"/>
  <c r="H68" i="7" s="1"/>
  <c r="G69" i="7"/>
  <c r="H69" i="7" s="1"/>
  <c r="G70" i="7"/>
  <c r="H70" i="7" s="1"/>
  <c r="G71" i="7"/>
  <c r="H71" i="7" s="1"/>
  <c r="G51" i="7"/>
  <c r="H51" i="7" s="1"/>
  <c r="G52" i="7"/>
  <c r="H52" i="7" s="1"/>
  <c r="G50" i="7"/>
  <c r="H50" i="7" s="1"/>
  <c r="G49" i="7"/>
  <c r="H49" i="7" s="1"/>
  <c r="G47" i="7"/>
  <c r="H47" i="7" s="1"/>
  <c r="G46" i="7"/>
  <c r="H46" i="7" s="1"/>
  <c r="G44" i="7"/>
  <c r="H44" i="7" s="1"/>
  <c r="G43" i="7"/>
  <c r="H43" i="7" s="1"/>
  <c r="G42" i="7"/>
  <c r="H42" i="7" s="1"/>
  <c r="G41" i="7"/>
  <c r="H41" i="7" s="1"/>
  <c r="G38" i="7"/>
  <c r="H38" i="7" s="1"/>
  <c r="G39" i="7"/>
  <c r="H39" i="7" s="1"/>
  <c r="G40" i="7"/>
  <c r="H40" i="7" s="1"/>
  <c r="G37" i="7"/>
  <c r="H37" i="7" s="1"/>
  <c r="G28" i="7"/>
  <c r="H28" i="7" s="1"/>
  <c r="G29" i="7"/>
  <c r="H29" i="7" s="1"/>
  <c r="G30" i="7"/>
  <c r="H30" i="7" s="1"/>
  <c r="G31" i="7"/>
  <c r="H31" i="7" s="1"/>
  <c r="G32" i="7"/>
  <c r="H32" i="7" s="1"/>
  <c r="G24" i="7"/>
  <c r="H24" i="7" s="1"/>
  <c r="G25" i="7"/>
  <c r="H25" i="7" s="1"/>
  <c r="G26" i="7"/>
  <c r="H26" i="7" s="1"/>
  <c r="G27" i="7"/>
  <c r="H27" i="7" s="1"/>
  <c r="G23" i="7"/>
  <c r="H23" i="7" s="1"/>
  <c r="G18" i="7"/>
  <c r="H18" i="7" s="1"/>
  <c r="G20" i="7"/>
  <c r="H20" i="7" s="1"/>
  <c r="G12" i="7"/>
  <c r="H12" i="7" s="1"/>
  <c r="G14" i="7"/>
  <c r="H14" i="7" s="1"/>
  <c r="G16" i="7"/>
  <c r="H16" i="7" s="1"/>
  <c r="G10" i="7"/>
  <c r="H10" i="7" s="1"/>
  <c r="G8" i="7"/>
  <c r="H8" i="7" s="1"/>
  <c r="G7" i="7"/>
  <c r="H7" i="7" s="1"/>
  <c r="O7" i="7" s="1"/>
  <c r="G6" i="7"/>
  <c r="H6" i="7" s="1"/>
  <c r="D102" i="7"/>
  <c r="E102" i="7" s="1"/>
  <c r="O102" i="7" s="1"/>
  <c r="D103" i="7"/>
  <c r="E103" i="7" s="1"/>
  <c r="O103" i="7" s="1"/>
  <c r="D101" i="7"/>
  <c r="E101" i="7" s="1"/>
  <c r="O101" i="7" s="1"/>
  <c r="D98" i="7"/>
  <c r="E98" i="7" s="1"/>
  <c r="O98" i="7" s="1"/>
  <c r="D74" i="7"/>
  <c r="E74" i="7" s="1"/>
  <c r="O74" i="7" s="1"/>
  <c r="D75" i="7"/>
  <c r="E75" i="7" s="1"/>
  <c r="O75" i="7" s="1"/>
  <c r="D76" i="7"/>
  <c r="E76" i="7" s="1"/>
  <c r="O76" i="7" s="1"/>
  <c r="D77" i="7"/>
  <c r="E77" i="7" s="1"/>
  <c r="O77" i="7" s="1"/>
  <c r="D78" i="7"/>
  <c r="E78" i="7" s="1"/>
  <c r="O78" i="7" s="1"/>
  <c r="D79" i="7"/>
  <c r="E79" i="7" s="1"/>
  <c r="O79" i="7" s="1"/>
  <c r="D80" i="7"/>
  <c r="E80" i="7" s="1"/>
  <c r="O80" i="7" s="1"/>
  <c r="D81" i="7"/>
  <c r="E81" i="7" s="1"/>
  <c r="O81" i="7" s="1"/>
  <c r="D82" i="7"/>
  <c r="E82" i="7" s="1"/>
  <c r="O82" i="7" s="1"/>
  <c r="D83" i="7"/>
  <c r="E83" i="7" s="1"/>
  <c r="O83" i="7" s="1"/>
  <c r="D84" i="7"/>
  <c r="E84" i="7" s="1"/>
  <c r="O84" i="7" s="1"/>
  <c r="D85" i="7"/>
  <c r="E85" i="7" s="1"/>
  <c r="O85" i="7" s="1"/>
  <c r="D86" i="7"/>
  <c r="E86" i="7" s="1"/>
  <c r="O86" i="7" s="1"/>
  <c r="D87" i="7"/>
  <c r="E87" i="7" s="1"/>
  <c r="O87" i="7" s="1"/>
  <c r="D88" i="7"/>
  <c r="E88" i="7" s="1"/>
  <c r="O88" i="7" s="1"/>
  <c r="D89" i="7"/>
  <c r="E89" i="7" s="1"/>
  <c r="O89" i="7" s="1"/>
  <c r="D90" i="7"/>
  <c r="E90" i="7" s="1"/>
  <c r="O90" i="7" s="1"/>
  <c r="D91" i="7"/>
  <c r="E91" i="7" s="1"/>
  <c r="O91" i="7" s="1"/>
  <c r="D92" i="7"/>
  <c r="E92" i="7" s="1"/>
  <c r="O92" i="7" s="1"/>
  <c r="D93" i="7"/>
  <c r="E93" i="7" s="1"/>
  <c r="O93" i="7" s="1"/>
  <c r="D94" i="7"/>
  <c r="E94" i="7" s="1"/>
  <c r="O94" i="7" s="1"/>
  <c r="D95" i="7"/>
  <c r="E95" i="7" s="1"/>
  <c r="O95" i="7" s="1"/>
  <c r="D96" i="7"/>
  <c r="E96" i="7" s="1"/>
  <c r="O96" i="7" s="1"/>
  <c r="D73" i="7"/>
  <c r="E73" i="7" s="1"/>
  <c r="O73" i="7" s="1"/>
  <c r="D58" i="7"/>
  <c r="E58" i="7" s="1"/>
  <c r="O58" i="7" s="1"/>
  <c r="D59" i="7"/>
  <c r="E59" i="7" s="1"/>
  <c r="O59" i="7" s="1"/>
  <c r="D60" i="7"/>
  <c r="E60" i="7" s="1"/>
  <c r="O60" i="7" s="1"/>
  <c r="D61" i="7"/>
  <c r="E61" i="7" s="1"/>
  <c r="O61" i="7" s="1"/>
  <c r="D62" i="7"/>
  <c r="E62" i="7" s="1"/>
  <c r="O62" i="7" s="1"/>
  <c r="D63" i="7"/>
  <c r="E63" i="7" s="1"/>
  <c r="O63" i="7" s="1"/>
  <c r="D64" i="7"/>
  <c r="E64" i="7" s="1"/>
  <c r="O64" i="7" s="1"/>
  <c r="D65" i="7"/>
  <c r="E65" i="7" s="1"/>
  <c r="O65" i="7" s="1"/>
  <c r="D66" i="7"/>
  <c r="E66" i="7" s="1"/>
  <c r="O66" i="7" s="1"/>
  <c r="D67" i="7"/>
  <c r="E67" i="7" s="1"/>
  <c r="O67" i="7" s="1"/>
  <c r="D68" i="7"/>
  <c r="E68" i="7" s="1"/>
  <c r="O68" i="7" s="1"/>
  <c r="D69" i="7"/>
  <c r="E69" i="7" s="1"/>
  <c r="O69" i="7" s="1"/>
  <c r="D70" i="7"/>
  <c r="E70" i="7" s="1"/>
  <c r="O70" i="7" s="1"/>
  <c r="D71" i="7"/>
  <c r="E71" i="7" s="1"/>
  <c r="O71" i="7" s="1"/>
  <c r="D51" i="7"/>
  <c r="E51" i="7" s="1"/>
  <c r="O51" i="7" s="1"/>
  <c r="D52" i="7"/>
  <c r="E52" i="7" s="1"/>
  <c r="O52" i="7" s="1"/>
  <c r="D53" i="7"/>
  <c r="E53" i="7" s="1"/>
  <c r="O53" i="7" s="1"/>
  <c r="D54" i="7"/>
  <c r="E54" i="7" s="1"/>
  <c r="O54" i="7" s="1"/>
  <c r="D55" i="7"/>
  <c r="E55" i="7" s="1"/>
  <c r="O55" i="7" s="1"/>
  <c r="D56" i="7"/>
  <c r="E56" i="7" s="1"/>
  <c r="O56" i="7" s="1"/>
  <c r="D57" i="7"/>
  <c r="E57" i="7" s="1"/>
  <c r="O57" i="7" s="1"/>
  <c r="D50" i="7"/>
  <c r="E50" i="7" s="1"/>
  <c r="O50" i="7" s="1"/>
  <c r="D49" i="7"/>
  <c r="E49" i="7" s="1"/>
  <c r="O49" i="7" s="1"/>
  <c r="D47" i="7"/>
  <c r="E47" i="7" s="1"/>
  <c r="O47" i="7" s="1"/>
  <c r="D46" i="7"/>
  <c r="E46" i="7" s="1"/>
  <c r="O46" i="7" s="1"/>
  <c r="D44" i="7"/>
  <c r="E44" i="7" s="1"/>
  <c r="O44" i="7" s="1"/>
  <c r="D43" i="7"/>
  <c r="E43" i="7" s="1"/>
  <c r="O43" i="7" s="1"/>
  <c r="D42" i="7"/>
  <c r="E42" i="7" s="1"/>
  <c r="O42" i="7" s="1"/>
  <c r="D38" i="7"/>
  <c r="E38" i="7" s="1"/>
  <c r="O38" i="7" s="1"/>
  <c r="D39" i="7"/>
  <c r="E39" i="7" s="1"/>
  <c r="O39" i="7" s="1"/>
  <c r="D40" i="7"/>
  <c r="E40" i="7" s="1"/>
  <c r="O40" i="7" s="1"/>
  <c r="D41" i="7"/>
  <c r="E41" i="7" s="1"/>
  <c r="O41" i="7" s="1"/>
  <c r="D37" i="7"/>
  <c r="E37" i="7" s="1"/>
  <c r="O37" i="7" s="1"/>
  <c r="D24" i="7"/>
  <c r="E24" i="7" s="1"/>
  <c r="O24" i="7" s="1"/>
  <c r="D25" i="7"/>
  <c r="E25" i="7" s="1"/>
  <c r="O25" i="7" s="1"/>
  <c r="D26" i="7"/>
  <c r="E26" i="7" s="1"/>
  <c r="O26" i="7" s="1"/>
  <c r="D27" i="7"/>
  <c r="E27" i="7" s="1"/>
  <c r="O27" i="7" s="1"/>
  <c r="D28" i="7"/>
  <c r="E28" i="7" s="1"/>
  <c r="O28" i="7" s="1"/>
  <c r="D29" i="7"/>
  <c r="E29" i="7" s="1"/>
  <c r="O29" i="7" s="1"/>
  <c r="D30" i="7"/>
  <c r="E30" i="7" s="1"/>
  <c r="O30" i="7" s="1"/>
  <c r="D31" i="7"/>
  <c r="E31" i="7" s="1"/>
  <c r="O31" i="7" s="1"/>
  <c r="D32" i="7"/>
  <c r="E32" i="7" s="1"/>
  <c r="O32" i="7" s="1"/>
  <c r="D23" i="7"/>
  <c r="E23" i="7" s="1"/>
  <c r="O23" i="7" s="1"/>
  <c r="D10" i="7"/>
  <c r="E10" i="7" s="1"/>
  <c r="O10" i="7" s="1"/>
  <c r="D12" i="7"/>
  <c r="E12" i="7" s="1"/>
  <c r="O12" i="7" s="1"/>
  <c r="D14" i="7"/>
  <c r="E14" i="7" s="1"/>
  <c r="O14" i="7" s="1"/>
  <c r="D16" i="7"/>
  <c r="E16" i="7" s="1"/>
  <c r="O16" i="7" s="1"/>
  <c r="D18" i="7"/>
  <c r="E18" i="7" s="1"/>
  <c r="O18" i="7" s="1"/>
  <c r="D20" i="7"/>
  <c r="E20" i="7" s="1"/>
  <c r="O20" i="7" s="1"/>
  <c r="D8" i="7"/>
  <c r="E8" i="7" s="1"/>
  <c r="O8" i="7" s="1"/>
  <c r="D7" i="7"/>
  <c r="D6" i="7"/>
  <c r="E6" i="7" s="1"/>
  <c r="O6" i="7" s="1"/>
  <c r="K105" i="7" l="1"/>
  <c r="J105" i="7"/>
  <c r="I105" i="7"/>
  <c r="H105" i="7"/>
  <c r="G105" i="7"/>
  <c r="F105" i="7"/>
  <c r="C105" i="7"/>
  <c r="D105" i="7" l="1"/>
  <c r="E105" i="7"/>
  <c r="O105" i="7" s="1"/>
</calcChain>
</file>

<file path=xl/sharedStrings.xml><?xml version="1.0" encoding="utf-8"?>
<sst xmlns="http://schemas.openxmlformats.org/spreadsheetml/2006/main" count="381" uniqueCount="115">
  <si>
    <t>ITEM</t>
  </si>
  <si>
    <t>Servicio fotográfico y revelado digital</t>
  </si>
  <si>
    <t>Producción y Animación Audiovisual</t>
  </si>
  <si>
    <t>Marketing Digital</t>
  </si>
  <si>
    <t>VR. UNITARIO</t>
  </si>
  <si>
    <t>VR. TOTAL</t>
  </si>
  <si>
    <t>TOTAL</t>
  </si>
  <si>
    <t xml:space="preserve"> </t>
  </si>
  <si>
    <t>ESPECIFICACIONES TECNICAS</t>
  </si>
  <si>
    <t>IVA 19%</t>
  </si>
  <si>
    <t>INCLUYE: INSTALACION, TRASLADO, VIATICOS, IMPUESTOS.</t>
  </si>
  <si>
    <t>Grabación</t>
  </si>
  <si>
    <t>Preproducción - producción - postproducción de videos en cualquier municipio de Colombia</t>
  </si>
  <si>
    <t>Brigada de trámites y servicios</t>
  </si>
  <si>
    <t>POSICIONAMIENTO DE MARCA</t>
  </si>
  <si>
    <r>
      <t xml:space="preserve">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
PRE PRODUCCION CONTENIDOS: </t>
    </r>
    <r>
      <rPr>
        <b/>
        <sz val="11"/>
        <rFont val="Arial"/>
        <family val="2"/>
      </rPr>
      <t>1.)</t>
    </r>
    <r>
      <rPr>
        <sz val="11"/>
        <rFont val="Arial"/>
        <family val="2"/>
      </rPr>
      <t xml:space="preserve"> Reunion informativa con el equipo de trabajo pertienente, para entregar contenidos y defir tematicas , </t>
    </r>
    <r>
      <rPr>
        <b/>
        <sz val="11"/>
        <rFont val="Arial"/>
        <family val="2"/>
      </rPr>
      <t>2.)</t>
    </r>
    <r>
      <rPr>
        <sz val="11"/>
        <rFont val="Arial"/>
        <family val="2"/>
      </rPr>
      <t xml:space="preserve"> Elaboracion de preGuión o libreto por parte del proveedor </t>
    </r>
    <r>
      <rPr>
        <b/>
        <sz val="11"/>
        <rFont val="Arial"/>
        <family val="2"/>
      </rPr>
      <t>3.)</t>
    </r>
    <r>
      <rPr>
        <sz val="11"/>
        <rFont val="Arial"/>
        <family val="2"/>
      </rPr>
      <t xml:space="preserve"> aprobacion Guion o libreto por parte de la entidad., Lugar Bogotá.
PRODUCCION GRABACION: Locación indicada por SAE , 2 Entrevistas de participantes, apoyos de acuerdo con el concepto audiovisual
POSTPRODUCCION : Entrega de primera propuesta de video, revisión por parte de la entidad, ajuste de video en caso de requerirse de acuerdo a las indicaciones del supervisor , revision por parte de la entidad entrega del video</t>
    </r>
  </si>
  <si>
    <t>PRIMERA LINEA - AUDIOVISUALES</t>
  </si>
  <si>
    <r>
      <t xml:space="preserve">1.-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Se requiere de equipos que permitan la retransmisión con corresponsales en las ciudades de Cali, Medellin, Barranquilla y/o Bogotá y al mismo tiempo visualizarlos en auditorio principal.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camaras de todo el evento
</t>
    </r>
    <r>
      <rPr>
        <b/>
        <sz val="11"/>
        <color theme="1"/>
        <rFont val="Arial"/>
        <family val="2"/>
      </rPr>
      <t>Entregable:</t>
    </r>
    <r>
      <rPr>
        <sz val="11"/>
        <color theme="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</si>
  <si>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2.-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cámaras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</si>
  <si>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3.- Grabación y retransmisión en vivo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</si>
  <si>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4.- Grabación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</si>
  <si>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5.- Grabación de evento institucional interno y/o externo en cualquier ciudad o municipio de Colombia (Puede ser tipo conferencia y/o show musical)
Grabar a 2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</si>
  <si>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6.- Grabación de evento institucional interno y/o externo en cualquier ciudad o municipio de Colombia (Puede ser tipo conferencia y/o show musical)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</si>
  <si>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7.- Grabación de evento institucional externo x día en cualquier ciudad o municipio de Colombia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</si>
  <si>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8.-Grabación de evento institucional externo x día en cualquier ciudad o municipio de Colombia
Grabar a 2 cámara FHD
Grabación con drone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</si>
  <si>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9.- Grabación de evento institucional externo x día en cualquier ciudad o municipio de Colombia
Grabar a 2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</si>
  <si>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t xml:space="preserve">1.- Preproducción - producción - postproducción de videos de hasta 1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</si>
  <si>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2.- Preproducción - producción - postproducción de videos de hasta 2 min
Si se requiere debe incluir animación, voz en of,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</si>
  <si>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3.- Preproducción - producción - postproducción de videos de hasta 3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</si>
  <si>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4.- Preproducción - producción - postproducción de videos de hasta 4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</si>
  <si>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5.- Preproducción - producción - postproducción de videos de hasta 5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</si>
  <si>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r>
      <rPr>
        <b/>
        <u/>
        <sz val="11"/>
        <rFont val="Arial"/>
        <family val="2"/>
      </rPr>
      <t>NOTA:</t>
    </r>
    <r>
      <rPr>
        <sz val="11"/>
        <rFont val="Arial"/>
        <family val="2"/>
      </rPr>
      <t xml:space="preserve">  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t>
    </r>
  </si>
  <si>
    <t>SEGUNDA LINEA. POSICIONAMIENTO DE MARCA</t>
  </si>
  <si>
    <r>
      <t xml:space="preserve">4.- Creación, desarrollo e implementación de estrategias:
</t>
    </r>
    <r>
      <rPr>
        <b/>
        <sz val="11"/>
        <rFont val="Arial"/>
        <family val="2"/>
      </rPr>
      <t>a)</t>
    </r>
    <r>
      <rPr>
        <sz val="11"/>
        <rFont val="Arial"/>
        <family val="2"/>
      </rPr>
      <t xml:space="preserve"> Necesidad/ Problema
</t>
    </r>
    <r>
      <rPr>
        <b/>
        <sz val="11"/>
        <rFont val="Arial"/>
        <family val="2"/>
      </rPr>
      <t>b)</t>
    </r>
    <r>
      <rPr>
        <sz val="11"/>
        <rFont val="Arial"/>
        <family val="2"/>
      </rPr>
      <t xml:space="preserve"> Objetivos
</t>
    </r>
    <r>
      <rPr>
        <b/>
        <sz val="11"/>
        <rFont val="Arial"/>
        <family val="2"/>
      </rPr>
      <t>c)</t>
    </r>
    <r>
      <rPr>
        <sz val="11"/>
        <rFont val="Arial"/>
        <family val="2"/>
      </rPr>
      <t xml:space="preserve"> Público específico
</t>
    </r>
    <r>
      <rPr>
        <b/>
        <sz val="11"/>
        <rFont val="Arial"/>
        <family val="2"/>
      </rPr>
      <t>d)</t>
    </r>
    <r>
      <rPr>
        <sz val="11"/>
        <rFont val="Arial"/>
        <family val="2"/>
      </rPr>
      <t xml:space="preserve"> Racional y emocional de campaña.
</t>
    </r>
    <r>
      <rPr>
        <b/>
        <sz val="11"/>
        <rFont val="Arial"/>
        <family val="2"/>
      </rPr>
      <t>e)</t>
    </r>
    <r>
      <rPr>
        <sz val="11"/>
        <rFont val="Arial"/>
        <family val="2"/>
      </rPr>
      <t xml:space="preserve"> Estrategia (Especificar su tipología) 
</t>
    </r>
    <r>
      <rPr>
        <b/>
        <sz val="11"/>
        <rFont val="Arial"/>
        <family val="2"/>
      </rPr>
      <t>f)</t>
    </r>
    <r>
      <rPr>
        <sz val="11"/>
        <rFont val="Arial"/>
        <family val="2"/>
      </rPr>
      <t xml:space="preserve"> Frase de solución al problema, frase pregnante, mensajes claves. 
</t>
    </r>
    <r>
      <rPr>
        <b/>
        <sz val="11"/>
        <rFont val="Arial"/>
        <family val="2"/>
      </rPr>
      <t>g)</t>
    </r>
    <r>
      <rPr>
        <sz val="11"/>
        <rFont val="Arial"/>
        <family val="2"/>
      </rPr>
      <t xml:space="preserve"> Tácticas y metodología de implementación de la estrategia.
</t>
    </r>
    <r>
      <rPr>
        <b/>
        <sz val="11"/>
        <rFont val="Arial"/>
        <family val="2"/>
      </rPr>
      <t xml:space="preserve">h) </t>
    </r>
    <r>
      <rPr>
        <sz val="11"/>
        <rFont val="Arial"/>
        <family val="2"/>
      </rPr>
      <t xml:space="preserve">Propuesta de canales expeditos de difusión de acuerdo con la estrategia y costos de ejecución en los canales propuestos
</t>
    </r>
    <r>
      <rPr>
        <b/>
        <sz val="11"/>
        <rFont val="Arial"/>
        <family val="2"/>
      </rPr>
      <t>i)</t>
    </r>
    <r>
      <rPr>
        <sz val="11"/>
        <rFont val="Arial"/>
        <family val="2"/>
      </rPr>
      <t xml:space="preserve"> Cronograma de planeación, ejecución y evaluación de la estrategia. 
</t>
    </r>
    <r>
      <rPr>
        <b/>
        <sz val="11"/>
        <rFont val="Arial"/>
        <family val="2"/>
      </rPr>
      <t>j)</t>
    </r>
    <r>
      <rPr>
        <sz val="11"/>
        <rFont val="Arial"/>
        <family val="2"/>
      </rPr>
      <t xml:space="preserve"> Concepto gráfico de la campaña y la elaboración de piezas gráficas, audiovisuales y/o multimedia de la campaña con las resoluciones y formatos adecuados según su medio de salida que se adapten a cualquier dispositivo tecnológico. (Imágenes a usar de uso exclusivo y propiedad de SAE S.A.S.)
</t>
    </r>
    <r>
      <rPr>
        <b/>
        <sz val="11"/>
        <rFont val="Arial"/>
        <family val="2"/>
      </rPr>
      <t>k)</t>
    </r>
    <r>
      <rPr>
        <sz val="11"/>
        <rFont val="Arial"/>
        <family val="2"/>
      </rPr>
      <t xml:space="preserve"> Incluir plan de freepress.
</t>
    </r>
    <r>
      <rPr>
        <b/>
        <sz val="11"/>
        <rFont val="Arial"/>
        <family val="2"/>
      </rPr>
      <t>l)</t>
    </r>
    <r>
      <rPr>
        <sz val="11"/>
        <rFont val="Arial"/>
        <family val="2"/>
      </rPr>
      <t xml:space="preserve"> Con la dirección del supervisor o cordinador del proyecto, el operador asumirá la responsabilidad y apoyo operativo en la ejecución de la estrategia propuesta.</t>
    </r>
  </si>
  <si>
    <t>LINEA TRES - MERCHANDISING</t>
  </si>
  <si>
    <r>
      <t>4.- Tabla de chocolate, medidas de 5 cm x 2, 5 cm, con logo en alto relieve, doble envoltura, la primera en aluminio color azul, la segunda en papel con impreso.</t>
    </r>
    <r>
      <rPr>
        <b/>
        <sz val="11"/>
        <rFont val="Arial"/>
        <family val="2"/>
      </rPr>
      <t xml:space="preserve"> Cantidad 200</t>
    </r>
  </si>
  <si>
    <t>5.- Cinta porta carnet, con impresión de logo a una tinta (Cantidad: 300)</t>
  </si>
  <si>
    <t>6.- Porta carnet duo (Cantidad: 300)</t>
  </si>
  <si>
    <t>7.- Yoyo para porta carnet impresión a una tinta (Cantidad: 600)</t>
  </si>
  <si>
    <t>8.- Yoyo para porta carnet impresión a una tinta por dos caras (Cantidad: 600)</t>
  </si>
  <si>
    <t>9.- Pad mouse de alta adherencia y facil desplazamiento del laser sobre su superficie (Cantidad: 600)</t>
  </si>
  <si>
    <t>10.-Esfero publicitario marcado a una tinta (Cantidad: 500)</t>
  </si>
  <si>
    <t>11.- Dulces promocionales, envoltura con marca SAE (Cantidad: 1000)</t>
  </si>
  <si>
    <r>
      <t xml:space="preserve">12.- Stand modular movil para feria.  Stand compuesto de baking con perfiles de aluminio párales rígidos extra liviano fácil de armar , base semirigida medidas  empacado en maletín de lona y display modular fácil de armar y transportar cuerpo con recubrimiento Fotigrafico intercambiable , 1 base , 1 entrepaño y tapa de fórmica medida 0,95 mtrs de altura </t>
    </r>
    <r>
      <rPr>
        <b/>
        <sz val="11"/>
        <rFont val="Arial"/>
        <family val="2"/>
      </rPr>
      <t>Valor metro cuadrado</t>
    </r>
  </si>
  <si>
    <t>13.- STAND PORTÁTIL
Backing de 2x2 cms, con soporte TV e impreso en banner black out, maleta para transporte de dim 25 x 2,20 en lona. Counter elaborado en MDF y poliplast impreso en banner y velcros con maleta de transporte dim 100 x 80 x 40 cms, el impreso es de 180 x 100 de alto. incluye dos sillas altas y una mesa alta.</t>
  </si>
  <si>
    <r>
      <t xml:space="preserve">14.- Botón publicitario de 6 cm. </t>
    </r>
    <r>
      <rPr>
        <b/>
        <sz val="11"/>
        <rFont val="Arial"/>
        <family val="2"/>
      </rPr>
      <t>Se cotiza de 6,5 cm</t>
    </r>
    <r>
      <rPr>
        <sz val="11"/>
        <rFont val="Arial"/>
        <family val="2"/>
      </rPr>
      <t xml:space="preserve">. </t>
    </r>
    <r>
      <rPr>
        <b/>
        <sz val="11"/>
        <rFont val="Arial"/>
        <family val="2"/>
      </rPr>
      <t>Cantidad 100</t>
    </r>
  </si>
  <si>
    <r>
      <t xml:space="preserve">15.- Botón publicitario de 2,5 cm. </t>
    </r>
    <r>
      <rPr>
        <b/>
        <sz val="11"/>
        <rFont val="Arial"/>
        <family val="2"/>
      </rPr>
      <t>Cantidad 100</t>
    </r>
  </si>
  <si>
    <t>16.- Gorra cerrada tipo baseball, color azul (lo más próximo al institucional), bordada a un color, (cantidad: 100)</t>
  </si>
  <si>
    <t>17.- Manillas tejidas a tres hilos (Cantidad: 600)</t>
  </si>
  <si>
    <t>18.- Piocha, rectangular medida de 2,5 cm x 5 cm, metálica, resinada. (Cantidad: 50)</t>
  </si>
  <si>
    <t>19.- Bandera institucional medidas de 150.0 X 110.0 CMS IMPRESIÓN A 4 X 0 TINTAS EN SATIN ESPECIAL DE LUJO PESADO. ACABADO REFILADAS, DOBLE TELA CON DOBLADILLO. CON ASTA EN MADERA ALTURA DE 2.20 MTS. PUNTA EN BRONCE, BASE EN MADERA PINTADA Y LACADA.</t>
  </si>
  <si>
    <t>20.-Bandera para escritorio, doble tela en satin  de la fayette  bordada en ambas caras a dos hilos, con soporte</t>
  </si>
  <si>
    <r>
      <t xml:space="preserve">21.- Botilitro plástico de 1 litro color azul, marcado a una tinta. Un logo </t>
    </r>
    <r>
      <rPr>
        <b/>
        <sz val="11"/>
        <rFont val="Arial"/>
        <family val="2"/>
      </rPr>
      <t>Cantidad 50</t>
    </r>
  </si>
  <si>
    <r>
      <t xml:space="preserve">22.-Bolsa ecologica en cambre de alto calibre y resistencia, color a elegir, marcacion a una tinta  una cara vertical 36x50. </t>
    </r>
    <r>
      <rPr>
        <b/>
        <sz val="11"/>
        <rFont val="Arial"/>
        <family val="2"/>
      </rPr>
      <t>Cantidad 20</t>
    </r>
  </si>
  <si>
    <t>23.- Mug publicitario, con dos marcaciones full color. Cantidad 50</t>
  </si>
  <si>
    <t>LINEA CUATRO - MARKETING DIGITAL</t>
  </si>
  <si>
    <t xml:space="preserve">1.- CREACION DE ESTRATEGA DE CAMPAÑA DIGITAL 360 EN DONDE SE ESTABLEZCA : 1.  objetivos medibles, estableciendo un  presupuesto y realizando un plan de ejecucion , la propuesta debe incluir plan de community en tres 3 redes sociales , estrategia de pauta digital , productos de aumento de  seguidores segmentados 1500 en cada red social, estrategia de generacion leads (500 durante la vgencia del contrato) estrategias de comunicacion en todos los canales , 
Antes de iniciar ejecución se deberá presentar cronograma, parrilla de contenidos y piezas gráficas, audiovisuales y/o multimedia para aprobación del supervisor del contrato.
Las estrategias se deben presentar la primera semana del mes para ser aprobada por el supervisor.
(Imágenes a usar de uso exclusivo y propiedad de SAE S.A.S.)    La recepción de datos debe adaptarse y comunicarse con las plataformas de la Entidad y respetando la Ley de Habeas Data vigente. 
Los contenidos y piezas gráficas, audiovisuales y/o multimedia para el apoyo de la ejecución deben ser elaboradas por el Operador y deben adaptarse a cualquier dispositivo tecnológico.      
Antes de iniciar ejecución se deberá presentar cronograma, parrilla de contenidos y piezas gráficas, audiovisuales y/o multimedia para aprobación del supervisor del contrato.
(Imágenes a usar de uso exclusivo y propiedad de SAE S.A.S.)                                                                                                                                                                                                                                                                                                                                                                                                                                                                                                                                                                                                                                                                                                                                                                                                                                                                                                 </t>
  </si>
  <si>
    <t>2.- Creacion, desarrollo e implementación de estrategias comerciales para la venta de predios puntuales solicitados por la entidad a través de redes sociales, motores de busqueda, remarketing y publicación de 3 avisos por predio en revistas (Aerolineas, Gerenciales, etc.) en diversos públicos con perfil de inversión . La estrategia debe contener posicionamiento de subsitio en motores de busqueda.</t>
  </si>
  <si>
    <t>LINEA CINCO - SERVICIO FOTOGRAFICO</t>
  </si>
  <si>
    <t xml:space="preserve">1.- Servicio de toma de fotografías en eventos institucionales internos y externos que requiera la entidad, iluminación si el espacio lo requiere. 
La fotografía debe contar con una calidad de alta resolución y debe quedar un registro amplio y suficiente de los momentos del evento. Mínimo se debe entregar 50 fotografías en formato digital y no impresas. El operador se hará cargo de la logística para tener el equipo pertinente y todo su funcionamiento en la locación que defina el supervisor. El servicio se prestará en ciudades principales del territorio nacional.
 (Imágenes a usar de uso exclusivo y propiedad de SAE S.A.S.)
</t>
  </si>
  <si>
    <t>2.- Registro fotográfico de bienes administrados por la Entidad y ubicados en el territorio nacional.
Se realizará en jornadas de un día. 
Deben contar con transporte para el desplazamiento del fotógrafo y funcionarios de la Entidad.
Iluminacion optima en caso de requerirse.
La fotografía debe contar con una calidad de alta resolución para hacer ampliaciones superiores a medio pliego formato DIN.  
(Imágenes a usar de uso exclusivo y propiedad de SAE S.A.S.)</t>
  </si>
  <si>
    <t xml:space="preserve">3.- Servicio de revelado digital en formato medio pliego en papeles brillantes y mate. Entrega del material en contenedor para almacenamiento y preservación del material fotográfico.  
(Imágenes a usar de uso exclusivo y propiedad de SAE S.A.S.)
</t>
  </si>
  <si>
    <t>FORMATO  2 - OFERTA ECONÓMICA</t>
  </si>
  <si>
    <t>1, Servicio de plataforma para eventos virtuales hasta 200 personas, 2 anfitriones con 2 eventos en simultánea, incluye encuestas virtuales, grabación en audio y video, reuniones de hasta 6 salas virtuales independientes y registro de los asistentes  a Streaming live – redes sociales</t>
  </si>
  <si>
    <t>2 Revisión documental, II. Entrevistas ,III. Elaboración y ajuste del informe,IV. Publicación del informe,V. Difusión del informe , Producto 1. Síntesis del proyecto con base en la información documental, Producto 2. Preparación, realización y sistematización de entrevistas (insumos para el informe final), Producto 2. Preparación, realización y sistematización de entrevistas (insumos para el informe final).</t>
  </si>
  <si>
    <t>8, Desarrollo de video corporativo en 3D,que incluya,geolocalización,generación de estructuras digitales ambientación,render y animación de render  dinamico.
Video final entregado en 1920 x1080. Duración máxima 90 segundos- Edición de video, generación de estructuras digitales para tres usos, render y animación</t>
  </si>
  <si>
    <t>9, Desarrollo de OVA, interpretación
lenguaje de señas, subtitulación, voz en off, diagramación, animación,
diseño y animación de títulos, musicalización, locución, y finalización, personal requerido  1 animador, 1 diseñador gráfico, 1 locutor, 1 ilustrador, 1 editor, 1 intérprete
de señas, 1 camarógrafo, 1 finalista.</t>
  </si>
  <si>
    <t xml:space="preserve">10- Presentador(a) que no sea de alto perfil y/o hasta 3 personajes, </t>
  </si>
  <si>
    <t>4, compra de Videos Imágenes, música, elementos (Flex 300  Digital.500k print Run print)</t>
  </si>
  <si>
    <t xml:space="preserve">17, televisores de retorno </t>
  </si>
  <si>
    <t>18, sillas  o poltrona blancas  para tarima principal blancas e instalacion valor dia en todo el territorio Nacional</t>
  </si>
  <si>
    <t xml:space="preserve">19,silas Rimax sin brazos  transporte e instalacion valor unidad </t>
  </si>
  <si>
    <t>20,cubos para tarima principal (para colocar las  bebidas) e instalacion valor dia en todo el territorio Nacional</t>
  </si>
  <si>
    <t>21,cinta amarilla de demarcacion  de 5cms de ancho y 10 metros de largo</t>
  </si>
  <si>
    <t>22 ventiladores depiso o colgados con transporte e instalacion valor dia todo el territorio Nacional</t>
  </si>
  <si>
    <t>24,punto fijo de internet de 10 megas de subida, cableado, sin restricciones. 20 metros de cable. formato dhcp.  valor dia todo el territorio Nacional</t>
  </si>
  <si>
    <t>25,caja para prensa con 12 salidas de audio valor dia todo el territorio nacional</t>
  </si>
  <si>
    <t>29, servicio de mesero 6 horas</t>
  </si>
  <si>
    <t>2,- Diseño y fabricación de carpa inflable tipo domo. Altura 5.50 m x 9.00 m largo x 6.m de ancho.
Paredes y  ventanas remobiles estas deberan llevar malla interna y vinilo 
Marcación en impresión digital 1440 dpi sobre tela lafsol camper ink colores institucionales ( 12 logos de .80 x.80 cm)
Material cuerpo del inflable; lona campero 99% impermeable. Costuras internas; reforzadas con reata de 2”(hilo nylon bicono n0 40)
Piso : elaborado en lona de alto impacto, (reebag)
Cremalleras en las paredes laterales para hacer mas rapida la evacuacion del aire.
Sistema de  iluminacion interior.
Motor externo de alimentacion continua a 110 voltios de 1 1/2 hp, con carcaza plastica (cantidad dos)
Anclaje: reata de una pulgadadsitribuida  en 18 puntos estartegico que evitaran la movilidad de la carpa.
Varillas de anclaje: elaboradas en tubo coll roll de una pulgada, con terminacion en punta.  Su extremo debera ser curvo, para mayor sujecion.
Maletín de transporte: con base rigida y rodachines, fabricado en tela reebag</t>
  </si>
  <si>
    <t>, 1, - Diseño y fabricacion de dummie tipo colchon.
medidas: 3 m de altura x 2 m de ancho x .80m de fondo.
marcación en impresión digital 1440 dpi sobre tela lafsol camper ink logos institucionales (doble cara)
material cuerpo del inflable; lona campero 99% impermeable. costuras internas; reforzadas con reata de 2”,(hilo bicono no 40 en nylon)
piso : elaborado en lona de alto impacto, (reebag)
cremalleras en las paredes laterales para hacer mas rapida la evacuacion del aire
sistema de  iluminacion interior.
motor interno de alimentacion continua a 110 voltios  t6, con carcaza plastica.
anclaje: reata de una pulgada distribuida  en 4 puntos que evitaran la movilidad del colchon
maletín de transporte: elaborado en lona de alto impacto.</t>
  </si>
  <si>
    <t xml:space="preserve">5, compra de plataforma de email  1.000.000 mensajes </t>
  </si>
  <si>
    <t>6, Preproduccion, produccion y postproduccion  de Video animado de máximo cuatro (4) minutos,incluye libreto, voz en off, diagramación,animación, diseño y animación de títulosmusicalización, locución, y finalización.</t>
  </si>
  <si>
    <t>7, Preproduccion, produccion y postproduccion  de Video animado de máximo seis (6) minutos,incluye libreto, voz en off, diagramación,animación, diseño y animación de títulos musicalización, locución, y finalización,scritura, visualización, 
p</t>
  </si>
  <si>
    <t>28,alquiler portatil de alquiler portatil core i 7</t>
  </si>
  <si>
    <t>27.puntos de desinfeccon portatil</t>
  </si>
  <si>
    <t>23.Sala lounge 4 puestos</t>
  </si>
  <si>
    <t>6.- Locación en cualquier municipio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</si>
  <si>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7- Locación en cualquier capital no principal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</si>
  <si>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8.- Locación en cualquier capital  principal de Colombia(Bogotá, Medellín, Cali, Cartagena, Santa Martha, San Andrés, Barranquilla, Cúcuta.)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</si>
  <si>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9.- Creación de textos literarios basados en la misión y experiencias de la entidad, estos deben tener:
Investigación de la temática
Entrevistas a personajes
Corrección de estilo
Nota: el desarrollo y coordinación de los textos se hace bajo la supervisión de la jefatura de la oficina de Comunicaciones y Atención al Ciudadano o quien este disponga</t>
  </si>
  <si>
    <t>10.- Medición de persepción cualitativa basada en la siguiente metodología.
METODOLOGIA
El método utiliza herramientas cualitativas para la construcción de instrumentos y metodologías desde el pensamiento sistémico – estratégico._x000B_
El resultado de la aplicación de la metodología es identificar los elementos de comunicación que dificulta el conocimiento y comportamiento de la ciudadanía frente a la enajenación temprana.  
El resultado estará generado por elementos de percepciones y lineamientos para el desarrollo de la comunicación en alternativas de promoción, comunicación y estrategia.
DESARROLLO DE LA INVESTIGACIÓN
Se tomará un muestreo etnográfico, focalizado y al azar con perfil validado con la contraparte, así: Total de 26 grupos para el desarrollo cualitativo por fase, ubicados en 7 ciudades del país los cuales definirá el supervisor del contrato.
Cada grupo de trabajo tendrá un número de personas: entre 9 y 12 personas, para un total promedio de: 273 personas mayores de edad, participantes en la investigación cualitativa. Tiempo de duración: 3 horas por cada uno.
Número de moderadores por grupo: Dos (2)
Enfoques de los resultados, estarán orientados mínimo por:
1.Cada ciudad
2.Lógicas y creencias que originan el comportamiento social, con miras a líneas base para implementación de estrategias de posicionamiento de SAE
3.Conceptos a partir de las representaciones sociales.
4.Datos estratégicos que se construirán a través de significantes.
5.Acciones que movilicen el comportamiento social en el Estado.
6.Comunicaciones</t>
  </si>
  <si>
    <t>11.- Medicion Cuantitativa.Encuesta   en siete (7) ciudades de Colombia   Bogotà, Cali, Barranquilla, Medellin, Monteria, Cucuta , Villavicencio describiendo la metodologia y tiempo realizado</t>
  </si>
  <si>
    <t xml:space="preserve">12.- Servicios logisticos am y pm en cualquier municipio de Colombia
AM O PM
Bebida fria o caliente
Snack de media mañana (Pastel de pollo, almojabana, palo de queso, pastel de carne, Croissant o wrap)
</t>
  </si>
  <si>
    <t xml:space="preserve">13.- Servicios logisticos am y pm en cualquier municipio de Colombia 
AM O PM
Bebida fria o caliente
Snack de media mañana (Pastel de pollo, almojabana, palo de queso, pastel de carne, Croissant o wrap)
</t>
  </si>
  <si>
    <t xml:space="preserve">14.- Servicios logisticos am y pm en cualquier municipio de Colombia 
AM O PM
Bebida fria o caliente
Snack de media mañana (Pastel de pollo, almojabana, palo de queso, pastel de carne, Croissant o wrap)
</t>
  </si>
  <si>
    <t>15, Techo de 4 metros de altura como mínimo con capacidad mínimo para 150 personas con distanciamiento social requerido</t>
  </si>
  <si>
    <t xml:space="preserve">16, Tarimas de3,60 cm de alturadeben tener dos escaleras de acceso. </t>
  </si>
  <si>
    <t>18, Carpa de 4x4  metros con paredes ,  e instalacion valor dia en todo el territorio Nacional</t>
  </si>
  <si>
    <t>19, pantalla de video  4X4 Mtrs e instalacion valor dia en todo el territorio Nacional</t>
  </si>
  <si>
    <t>20,, Carpa de 6x6  metros con paredes ,  e instalacion valor dia en todo el territorio Nacional</t>
  </si>
  <si>
    <t>30, Ambulancia  básica 8 horas</t>
  </si>
  <si>
    <t>31,.- Alquiler de Planta Electrica 750 KVA y extensiones para el funcionamiento de los dummis</t>
  </si>
  <si>
    <t>24, 100 monedas fundidas en zamac de 5 cm de diámetro grabadas a dos caras y con baño dorado satinado o envejecido o dorado brillante  con tuches en pana japonesa para moneda de medidas  9*9 cm.</t>
  </si>
  <si>
    <t>25. Tableta de chocolate
de leche de aprox. 8
gramos para 600 unidades</t>
  </si>
  <si>
    <t xml:space="preserve">Magin Comunicaciones </t>
  </si>
  <si>
    <t>Polygon Comunicaciones</t>
  </si>
  <si>
    <t xml:space="preserve">SMS Americas </t>
  </si>
  <si>
    <t>Valor maximo a ofertar incluido impuestos de acuerdo con las especificaciones de los estudios previos</t>
  </si>
  <si>
    <t xml:space="preserve"> VR. UNITARIO </t>
  </si>
  <si>
    <t xml:space="preserve"> IVA 19% </t>
  </si>
  <si>
    <t xml:space="preserve"> VR. TOTAL </t>
  </si>
  <si>
    <t xml:space="preserve"> $                                                               -</t>
  </si>
  <si>
    <t xml:space="preserve"> $                                           -</t>
  </si>
  <si>
    <t xml:space="preserve"> $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</si>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</sst>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_-;\-&quot;$&quot;* #,##0_-;_-&quot;$&quot;* &quot;-&quot;_-;_-@_-"/>
    <numFmt numFmtId="165" formatCode="&quot;$&quot;#,##0"/>
  </numFmts>
  <fonts count="21" x14ac:knownFonts="1">
    <font>
      <sz val="11"/>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sz val="18"/>
      <name val="Arial Narrow"/>
      <family val="2"/>
    </font>
    <font>
      <sz val="11"/>
      <color theme="1"/>
      <name val="Calibri"/>
      <family val="2"/>
    </font>
    <font>
      <b/>
      <sz val="8"/>
      <name val="Arial"/>
      <family val="2"/>
    </font>
    <font>
      <sz val="8"/>
      <name val="Arial"/>
      <family val="2"/>
    </font>
    <font>
      <b/>
      <sz val="11"/>
      <name val="Arial"/>
      <family val="2"/>
    </font>
    <font>
      <b/>
      <sz val="18"/>
      <name val="Arial"/>
      <family val="2"/>
    </font>
    <font>
      <b/>
      <sz val="15"/>
      <name val="Arial"/>
      <family val="2"/>
    </font>
    <font>
      <sz val="11"/>
      <color theme="1"/>
      <name val="Arial"/>
      <family val="2"/>
    </font>
    <font>
      <b/>
      <sz val="11"/>
      <color theme="1"/>
      <name val="Arial"/>
      <family val="2"/>
    </font>
    <font>
      <sz val="11"/>
      <name val="Arial"/>
      <family val="2"/>
    </font>
    <font>
      <b/>
      <u/>
      <sz val="11"/>
      <name val="Arial"/>
      <family val="2"/>
    </font>
    <font>
      <b/>
      <sz val="18"/>
      <color rgb="FFFF0000"/>
      <name val="Arial"/>
      <family val="2"/>
    </font>
    <font>
      <b/>
      <sz val="18"/>
      <name val="Arial Narrow"/>
      <family val="2"/>
    </font>
    <font>
      <sz val="8"/>
      <color theme="1"/>
      <name val="Arial"/>
      <family val="2"/>
    </font>
    <font>
      <sz val="8"/>
      <color rgb="FF000000"/>
      <name val="Arial"/>
      <family val="2"/>
    </font>
    <font>
      <sz val="11"/>
      <color rgb="FF000000"/>
      <name val="Calibri"/>
      <family val="2"/>
      <scheme val="minor"/>
    </font>
    <font>
      <sz val="11"/>
      <color rgb="FF000000"/>
      <name val="Arial"/>
      <family val="2"/>
    </font>
  </fonts>
  <fills count="12">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rgb="FF00B050"/>
        <bgColor indexed="64"/>
      </patternFill>
    </fill>
    <fill>
      <patternFill patternType="solid">
        <fgColor rgb="FF00B0F0"/>
        <bgColor indexed="64"/>
      </patternFill>
    </fill>
    <fill>
      <patternFill patternType="solid">
        <fgColor rgb="FFFFFF00"/>
        <bgColor rgb="FF000000"/>
      </patternFill>
    </fill>
    <fill>
      <patternFill patternType="solid">
        <fgColor rgb="FF000000"/>
        <bgColor rgb="FF000000"/>
      </patternFill>
    </fill>
    <fill>
      <patternFill patternType="solid">
        <fgColor rgb="FFD9D9D9"/>
        <bgColor rgb="FF000000"/>
      </patternFill>
    </fill>
    <fill>
      <patternFill patternType="solid">
        <fgColor rgb="FFFFFFFF"/>
        <bgColor rgb="FF000000"/>
      </patternFill>
    </fill>
  </fills>
  <borders count="4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style="thin">
        <color auto="1"/>
      </bottom>
      <diagonal/>
    </border>
    <border>
      <left style="medium">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medium">
        <color auto="1"/>
      </bottom>
      <diagonal/>
    </border>
    <border>
      <left/>
      <right/>
      <top style="medium">
        <color indexed="64"/>
      </top>
      <bottom style="thin">
        <color indexed="64"/>
      </bottom>
      <diagonal/>
    </border>
    <border>
      <left/>
      <right style="medium">
        <color rgb="FF000000"/>
      </right>
      <top style="medium">
        <color indexed="64"/>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rgb="FF000000"/>
      </bottom>
      <diagonal/>
    </border>
    <border>
      <left style="medium">
        <color indexed="64"/>
      </left>
      <right style="thin">
        <color indexed="64"/>
      </right>
      <top style="thin">
        <color rgb="FF000000"/>
      </top>
      <bottom/>
      <diagonal/>
    </border>
    <border>
      <left style="thin">
        <color indexed="64"/>
      </left>
      <right style="medium">
        <color indexed="64"/>
      </right>
      <top/>
      <bottom style="thin">
        <color rgb="FF000000"/>
      </bottom>
      <diagonal/>
    </border>
    <border>
      <left/>
      <right/>
      <top style="thin">
        <color indexed="64"/>
      </top>
      <bottom style="thin">
        <color indexed="64"/>
      </bottom>
      <diagonal/>
    </border>
    <border>
      <left/>
      <right style="medium">
        <color rgb="FF000000"/>
      </right>
      <top style="thin">
        <color indexed="64"/>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s>
  <cellStyleXfs count="2">
    <xf numFmtId="0" fontId="0" fillId="0" borderId="0"/>
    <xf numFmtId="164" fontId="2" fillId="0" borderId="0" applyFont="0" applyFill="0" applyBorder="0" applyAlignment="0" applyProtection="0"/>
  </cellStyleXfs>
  <cellXfs count="136">
    <xf numFmtId="0" fontId="0" fillId="0" borderId="0" xfId="0"/>
    <xf numFmtId="0" fontId="1" fillId="0" borderId="0" xfId="0" applyFont="1"/>
    <xf numFmtId="0" fontId="3" fillId="0" borderId="0" xfId="0" applyFont="1"/>
    <xf numFmtId="0" fontId="5" fillId="0" borderId="0" xfId="0" applyFont="1"/>
    <xf numFmtId="0" fontId="7" fillId="0" borderId="2" xfId="0" applyFont="1" applyBorder="1"/>
    <xf numFmtId="0" fontId="7" fillId="2" borderId="2" xfId="0" applyFont="1" applyFill="1" applyBorder="1"/>
    <xf numFmtId="0" fontId="6" fillId="0" borderId="3" xfId="0" applyFont="1" applyBorder="1" applyAlignment="1">
      <alignment horizontal="center" vertical="center" textRotation="255" wrapText="1"/>
    </xf>
    <xf numFmtId="0" fontId="11" fillId="5" borderId="2" xfId="0" applyFont="1" applyFill="1" applyBorder="1" applyAlignment="1">
      <alignment vertical="center" wrapText="1"/>
    </xf>
    <xf numFmtId="0" fontId="13" fillId="5" borderId="2" xfId="0" applyFont="1" applyFill="1" applyBorder="1" applyAlignment="1">
      <alignment vertical="center" wrapText="1"/>
    </xf>
    <xf numFmtId="0" fontId="13" fillId="5" borderId="2" xfId="0" applyFont="1" applyFill="1" applyBorder="1" applyAlignment="1">
      <alignment wrapText="1"/>
    </xf>
    <xf numFmtId="0" fontId="13" fillId="5" borderId="2" xfId="0" applyFont="1" applyFill="1" applyBorder="1" applyAlignment="1">
      <alignment vertical="top" wrapText="1"/>
    </xf>
    <xf numFmtId="0" fontId="13" fillId="5" borderId="2" xfId="0" applyFont="1" applyFill="1" applyBorder="1" applyAlignment="1">
      <alignment horizontal="center" vertical="center"/>
    </xf>
    <xf numFmtId="0" fontId="13" fillId="5" borderId="2" xfId="0" applyFont="1" applyFill="1" applyBorder="1" applyAlignment="1">
      <alignment horizontal="center"/>
    </xf>
    <xf numFmtId="0" fontId="0" fillId="5" borderId="0" xfId="0" applyFont="1" applyFill="1"/>
    <xf numFmtId="0" fontId="8" fillId="3" borderId="7" xfId="0" applyFont="1" applyFill="1" applyBorder="1" applyAlignment="1">
      <alignment horizontal="left" vertical="center" wrapText="1"/>
    </xf>
    <xf numFmtId="0" fontId="8" fillId="3" borderId="2" xfId="0" applyFont="1" applyFill="1" applyBorder="1" applyAlignment="1">
      <alignment vertical="center" wrapText="1"/>
    </xf>
    <xf numFmtId="0" fontId="8" fillId="3" borderId="2" xfId="0" applyFont="1" applyFill="1" applyBorder="1" applyAlignment="1">
      <alignment horizontal="left" vertical="center" wrapText="1"/>
    </xf>
    <xf numFmtId="0" fontId="15" fillId="5" borderId="2"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1" fillId="0" borderId="0" xfId="0" applyFont="1" applyAlignment="1">
      <alignment horizontal="justify" vertical="center"/>
    </xf>
    <xf numFmtId="0" fontId="13" fillId="5" borderId="2" xfId="0" applyFont="1" applyFill="1" applyBorder="1" applyAlignment="1">
      <alignment horizontal="left" vertical="center" wrapText="1"/>
    </xf>
    <xf numFmtId="0" fontId="8" fillId="0" borderId="7" xfId="0" applyFont="1" applyBorder="1" applyAlignment="1">
      <alignment horizontal="center" vertical="center" textRotation="255" wrapText="1"/>
    </xf>
    <xf numFmtId="0" fontId="6" fillId="0" borderId="7" xfId="0" applyFont="1" applyBorder="1" applyAlignment="1">
      <alignment horizontal="center" vertical="center" wrapText="1"/>
    </xf>
    <xf numFmtId="0" fontId="9" fillId="0" borderId="7" xfId="0" applyFont="1" applyBorder="1" applyAlignment="1">
      <alignment horizontal="center" vertical="center" textRotation="255" wrapText="1"/>
    </xf>
    <xf numFmtId="164" fontId="0" fillId="0" borderId="0" xfId="1" applyFont="1"/>
    <xf numFmtId="164" fontId="6" fillId="0" borderId="14" xfId="1" applyFont="1" applyBorder="1" applyAlignment="1">
      <alignment horizontal="center" vertical="center" wrapText="1"/>
    </xf>
    <xf numFmtId="164" fontId="7" fillId="0" borderId="14" xfId="1" applyFont="1" applyBorder="1" applyAlignment="1">
      <alignment horizontal="center" vertical="center" wrapText="1"/>
    </xf>
    <xf numFmtId="164" fontId="7" fillId="3" borderId="14" xfId="1" applyFont="1" applyFill="1" applyBorder="1" applyAlignment="1">
      <alignment vertical="center" wrapText="1"/>
    </xf>
    <xf numFmtId="164" fontId="17" fillId="0" borderId="14" xfId="1" applyFont="1" applyBorder="1" applyAlignment="1">
      <alignment horizontal="center" vertical="center" wrapText="1"/>
    </xf>
    <xf numFmtId="164" fontId="7" fillId="0" borderId="14" xfId="1" applyFont="1" applyFill="1" applyBorder="1" applyAlignment="1">
      <alignment vertical="center" wrapText="1"/>
    </xf>
    <xf numFmtId="164" fontId="7" fillId="3" borderId="14" xfId="1" applyFont="1" applyFill="1" applyBorder="1" applyAlignment="1">
      <alignment horizontal="left" vertical="center" wrapText="1"/>
    </xf>
    <xf numFmtId="164" fontId="7" fillId="5" borderId="14" xfId="1" applyFont="1" applyFill="1" applyBorder="1" applyAlignment="1">
      <alignment horizontal="center" vertical="center" wrapText="1"/>
    </xf>
    <xf numFmtId="164" fontId="6" fillId="3" borderId="16" xfId="1" applyFont="1" applyFill="1" applyBorder="1"/>
    <xf numFmtId="164" fontId="11" fillId="0" borderId="0" xfId="1" applyFont="1" applyAlignment="1">
      <alignment horizontal="justify" vertical="center"/>
    </xf>
    <xf numFmtId="164" fontId="7" fillId="2" borderId="14" xfId="1" applyFont="1" applyFill="1" applyBorder="1" applyAlignment="1">
      <alignment horizontal="center" vertical="center" wrapText="1"/>
    </xf>
    <xf numFmtId="164" fontId="7" fillId="2" borderId="14" xfId="1" applyFont="1" applyFill="1" applyBorder="1" applyAlignment="1">
      <alignment vertical="center" wrapText="1"/>
    </xf>
    <xf numFmtId="164" fontId="6" fillId="0" borderId="1" xfId="1" applyFont="1" applyBorder="1" applyAlignment="1">
      <alignment horizontal="center" vertical="center" wrapText="1"/>
    </xf>
    <xf numFmtId="164" fontId="7" fillId="0" borderId="1" xfId="1" applyFont="1" applyBorder="1" applyAlignment="1">
      <alignment horizontal="center" vertical="center" wrapText="1"/>
    </xf>
    <xf numFmtId="164" fontId="7" fillId="3" borderId="1" xfId="1" applyFont="1" applyFill="1" applyBorder="1" applyAlignment="1">
      <alignment horizontal="center" vertical="center" wrapText="1"/>
    </xf>
    <xf numFmtId="164" fontId="7" fillId="2" borderId="1" xfId="1" applyFont="1" applyFill="1" applyBorder="1" applyAlignment="1">
      <alignment horizontal="center" vertical="center" wrapText="1"/>
    </xf>
    <xf numFmtId="164" fontId="6" fillId="3" borderId="17" xfId="1" applyFont="1" applyFill="1" applyBorder="1"/>
    <xf numFmtId="164" fontId="6" fillId="0" borderId="15" xfId="1" applyFont="1" applyBorder="1" applyAlignment="1">
      <alignment horizontal="center" vertical="center" wrapText="1"/>
    </xf>
    <xf numFmtId="164" fontId="7" fillId="0" borderId="15" xfId="1" applyFont="1" applyBorder="1" applyAlignment="1">
      <alignment horizontal="center" vertical="center" wrapText="1"/>
    </xf>
    <xf numFmtId="164" fontId="7" fillId="3" borderId="15" xfId="1" applyFont="1" applyFill="1" applyBorder="1" applyAlignment="1">
      <alignment horizontal="center" vertical="center" wrapText="1"/>
    </xf>
    <xf numFmtId="164" fontId="7" fillId="2" borderId="15" xfId="1" applyFont="1" applyFill="1" applyBorder="1" applyAlignment="1">
      <alignment horizontal="center" vertical="center" wrapText="1"/>
    </xf>
    <xf numFmtId="164" fontId="6" fillId="3" borderId="18" xfId="1" applyFont="1" applyFill="1" applyBorder="1"/>
    <xf numFmtId="164" fontId="6" fillId="2" borderId="19" xfId="1" applyFont="1" applyFill="1" applyBorder="1" applyAlignment="1">
      <alignment horizontal="center" vertical="center" wrapText="1"/>
    </xf>
    <xf numFmtId="164" fontId="6" fillId="2" borderId="1" xfId="1" applyFont="1" applyFill="1" applyBorder="1" applyAlignment="1">
      <alignment horizontal="center" vertical="center" wrapText="1"/>
    </xf>
    <xf numFmtId="164" fontId="6" fillId="2" borderId="15" xfId="1" applyFont="1" applyFill="1" applyBorder="1" applyAlignment="1">
      <alignment horizontal="center" vertical="center" wrapText="1"/>
    </xf>
    <xf numFmtId="0" fontId="13" fillId="0" borderId="2" xfId="0" applyFont="1" applyFill="1" applyBorder="1" applyAlignment="1">
      <alignment vertical="center" wrapText="1"/>
    </xf>
    <xf numFmtId="164" fontId="6" fillId="2" borderId="2" xfId="1" applyFont="1" applyFill="1" applyBorder="1" applyAlignment="1">
      <alignment horizontal="center" vertical="center" wrapText="1"/>
    </xf>
    <xf numFmtId="164" fontId="7" fillId="2" borderId="2" xfId="1" applyFont="1" applyFill="1" applyBorder="1" applyAlignment="1">
      <alignment horizontal="center" vertical="center" wrapText="1"/>
    </xf>
    <xf numFmtId="164" fontId="7" fillId="0" borderId="2" xfId="1" applyFont="1" applyBorder="1" applyAlignment="1">
      <alignment horizontal="center" vertical="center" wrapText="1"/>
    </xf>
    <xf numFmtId="164" fontId="7" fillId="3" borderId="2" xfId="1" applyFont="1" applyFill="1" applyBorder="1" applyAlignment="1">
      <alignment horizontal="center" vertical="center" wrapText="1"/>
    </xf>
    <xf numFmtId="164" fontId="6" fillId="3" borderId="28" xfId="1" applyFont="1" applyFill="1" applyBorder="1"/>
    <xf numFmtId="165" fontId="1" fillId="3" borderId="1" xfId="0" applyNumberFormat="1" applyFont="1" applyFill="1" applyBorder="1" applyAlignment="1">
      <alignment horizontal="center" vertical="center"/>
    </xf>
    <xf numFmtId="164" fontId="6" fillId="0" borderId="21" xfId="0" applyNumberFormat="1" applyFont="1" applyBorder="1" applyAlignment="1">
      <alignment horizontal="center" vertical="center" wrapText="1"/>
    </xf>
    <xf numFmtId="164" fontId="6" fillId="0" borderId="31" xfId="0" applyNumberFormat="1" applyFont="1" applyBorder="1" applyAlignment="1">
      <alignment horizontal="center" vertical="center" wrapText="1"/>
    </xf>
    <xf numFmtId="164" fontId="6" fillId="0" borderId="32" xfId="0" applyNumberFormat="1" applyFont="1" applyBorder="1" applyAlignment="1">
      <alignment horizontal="center" vertical="center" wrapText="1"/>
    </xf>
    <xf numFmtId="164" fontId="6" fillId="9" borderId="31" xfId="0" applyNumberFormat="1" applyFont="1" applyFill="1" applyBorder="1" applyAlignment="1">
      <alignment horizontal="center" vertical="center" wrapText="1"/>
    </xf>
    <xf numFmtId="164" fontId="6" fillId="9" borderId="32" xfId="0" applyNumberFormat="1" applyFont="1" applyFill="1" applyBorder="1" applyAlignment="1">
      <alignment horizontal="center" vertical="center" wrapText="1"/>
    </xf>
    <xf numFmtId="164" fontId="7" fillId="9" borderId="21" xfId="0" applyNumberFormat="1" applyFont="1" applyFill="1" applyBorder="1" applyAlignment="1">
      <alignment horizontal="center" vertical="center" wrapText="1"/>
    </xf>
    <xf numFmtId="164" fontId="7" fillId="9" borderId="31" xfId="0" applyNumberFormat="1" applyFont="1" applyFill="1" applyBorder="1" applyAlignment="1">
      <alignment horizontal="center" vertical="center" wrapText="1"/>
    </xf>
    <xf numFmtId="164" fontId="7" fillId="9" borderId="32" xfId="0" applyNumberFormat="1" applyFont="1" applyFill="1" applyBorder="1" applyAlignment="1">
      <alignment horizontal="center" vertical="center" wrapText="1"/>
    </xf>
    <xf numFmtId="164" fontId="7" fillId="0" borderId="21" xfId="0" applyNumberFormat="1" applyFont="1" applyBorder="1" applyAlignment="1">
      <alignment horizontal="center" vertical="center" wrapText="1"/>
    </xf>
    <xf numFmtId="164" fontId="7" fillId="0" borderId="31" xfId="0" applyNumberFormat="1" applyFont="1" applyBorder="1" applyAlignment="1">
      <alignment horizontal="center" vertical="center" wrapText="1"/>
    </xf>
    <xf numFmtId="164" fontId="7" fillId="0" borderId="32" xfId="0" applyNumberFormat="1" applyFont="1" applyBorder="1" applyAlignment="1">
      <alignment horizontal="center" vertical="center" wrapText="1"/>
    </xf>
    <xf numFmtId="164" fontId="7" fillId="9" borderId="21" xfId="0" applyNumberFormat="1" applyFont="1" applyFill="1" applyBorder="1" applyAlignment="1">
      <alignment vertical="center" wrapText="1"/>
    </xf>
    <xf numFmtId="164" fontId="18" fillId="0" borderId="21" xfId="0" applyNumberFormat="1" applyFont="1" applyBorder="1" applyAlignment="1">
      <alignment horizontal="center" vertical="center" wrapText="1"/>
    </xf>
    <xf numFmtId="164" fontId="7" fillId="10" borderId="21" xfId="0" applyNumberFormat="1" applyFont="1" applyFill="1" applyBorder="1" applyAlignment="1">
      <alignment horizontal="left" vertical="center" wrapText="1"/>
    </xf>
    <xf numFmtId="164" fontId="7" fillId="10" borderId="31" xfId="0" applyNumberFormat="1" applyFont="1" applyFill="1" applyBorder="1" applyAlignment="1">
      <alignment horizontal="center" vertical="center" wrapText="1"/>
    </xf>
    <xf numFmtId="164" fontId="7" fillId="10" borderId="32" xfId="0" applyNumberFormat="1" applyFont="1" applyFill="1" applyBorder="1" applyAlignment="1">
      <alignment horizontal="center" vertical="center" wrapText="1"/>
    </xf>
    <xf numFmtId="164" fontId="7" fillId="11" borderId="21" xfId="0" applyNumberFormat="1" applyFont="1" applyFill="1" applyBorder="1" applyAlignment="1">
      <alignment horizontal="center" vertical="center" wrapText="1"/>
    </xf>
    <xf numFmtId="164" fontId="6" fillId="10" borderId="38" xfId="0" applyNumberFormat="1" applyFont="1" applyFill="1" applyBorder="1"/>
    <xf numFmtId="164" fontId="6" fillId="10" borderId="39" xfId="0" applyNumberFormat="1" applyFont="1" applyFill="1" applyBorder="1"/>
    <xf numFmtId="164" fontId="6" fillId="10" borderId="40" xfId="0" applyNumberFormat="1" applyFont="1" applyFill="1" applyBorder="1"/>
    <xf numFmtId="164" fontId="19" fillId="0" borderId="0" xfId="0" applyNumberFormat="1" applyFont="1"/>
    <xf numFmtId="164" fontId="20" fillId="0" borderId="0" xfId="0" applyNumberFormat="1" applyFont="1" applyAlignment="1">
      <alignment horizontal="justify" vertical="center"/>
    </xf>
    <xf numFmtId="0" fontId="7" fillId="9" borderId="6" xfId="0" applyFont="1" applyFill="1" applyBorder="1" applyAlignment="1">
      <alignment horizontal="center" vertical="center" wrapText="1"/>
    </xf>
    <xf numFmtId="0" fontId="7" fillId="9" borderId="36" xfId="0" applyFont="1" applyFill="1" applyBorder="1" applyAlignment="1">
      <alignment horizontal="center" vertical="center" wrapText="1"/>
    </xf>
    <xf numFmtId="0" fontId="7" fillId="9" borderId="37" xfId="0" applyFont="1" applyFill="1" applyBorder="1" applyAlignment="1">
      <alignment horizontal="center" vertical="center" wrapText="1"/>
    </xf>
    <xf numFmtId="164" fontId="7" fillId="0" borderId="34" xfId="0" applyNumberFormat="1" applyFont="1" applyBorder="1" applyAlignment="1">
      <alignment horizontal="center" vertical="center" wrapText="1"/>
    </xf>
    <xf numFmtId="164" fontId="7" fillId="0" borderId="33" xfId="0" applyNumberFormat="1" applyFont="1" applyBorder="1" applyAlignment="1">
      <alignment horizontal="center" vertical="center" wrapText="1"/>
    </xf>
    <xf numFmtId="164" fontId="7" fillId="0" borderId="24" xfId="0" applyNumberFormat="1" applyFont="1" applyBorder="1" applyAlignment="1">
      <alignment horizontal="center" vertical="center" wrapText="1"/>
    </xf>
    <xf numFmtId="164" fontId="7" fillId="0" borderId="25" xfId="0" applyNumberFormat="1" applyFont="1" applyBorder="1" applyAlignment="1">
      <alignment horizontal="center" vertical="center" wrapText="1"/>
    </xf>
    <xf numFmtId="164" fontId="7" fillId="0" borderId="22" xfId="0" applyNumberFormat="1" applyFont="1" applyBorder="1" applyAlignment="1">
      <alignment horizontal="center" vertical="center" wrapText="1"/>
    </xf>
    <xf numFmtId="164" fontId="7" fillId="0" borderId="23" xfId="0" applyNumberFormat="1" applyFont="1" applyBorder="1" applyAlignment="1">
      <alignment horizontal="center" vertical="center" wrapText="1"/>
    </xf>
    <xf numFmtId="164" fontId="7" fillId="0" borderId="20" xfId="0" applyNumberFormat="1" applyFont="1" applyBorder="1" applyAlignment="1">
      <alignment horizontal="center" vertical="center" wrapText="1"/>
    </xf>
    <xf numFmtId="164" fontId="7" fillId="0" borderId="35" xfId="0" applyNumberFormat="1" applyFont="1" applyBorder="1" applyAlignment="1">
      <alignment horizontal="center" vertical="center" wrapText="1"/>
    </xf>
    <xf numFmtId="165" fontId="1" fillId="3" borderId="1" xfId="0" applyNumberFormat="1" applyFont="1" applyFill="1" applyBorder="1" applyAlignment="1">
      <alignment horizontal="center" wrapText="1"/>
    </xf>
    <xf numFmtId="0" fontId="6" fillId="8" borderId="9" xfId="0" applyFont="1" applyFill="1" applyBorder="1" applyAlignment="1">
      <alignment horizontal="center" vertical="center"/>
    </xf>
    <xf numFmtId="0" fontId="6" fillId="8" borderId="29" xfId="0" applyFont="1" applyFill="1" applyBorder="1" applyAlignment="1">
      <alignment horizontal="center" vertical="center"/>
    </xf>
    <xf numFmtId="0" fontId="6" fillId="8" borderId="30" xfId="0" applyFont="1" applyFill="1" applyBorder="1" applyAlignment="1">
      <alignment horizontal="center" vertical="center"/>
    </xf>
    <xf numFmtId="0" fontId="8" fillId="0" borderId="7" xfId="0" applyFont="1" applyBorder="1" applyAlignment="1">
      <alignment horizontal="center" vertical="center" textRotation="255" wrapText="1"/>
    </xf>
    <xf numFmtId="0" fontId="8" fillId="0" borderId="8" xfId="0" applyFont="1" applyBorder="1" applyAlignment="1">
      <alignment horizontal="center" vertical="center" textRotation="255" wrapText="1"/>
    </xf>
    <xf numFmtId="0" fontId="6" fillId="0" borderId="9" xfId="0" applyFont="1" applyBorder="1" applyAlignment="1">
      <alignment horizontal="center" vertical="center" textRotation="255" wrapText="1"/>
    </xf>
    <xf numFmtId="0" fontId="6" fillId="0" borderId="6" xfId="0" applyFont="1" applyBorder="1" applyAlignment="1">
      <alignment horizontal="center" vertical="center" textRotation="255" wrapText="1"/>
    </xf>
    <xf numFmtId="0" fontId="6" fillId="0" borderId="10" xfId="0" applyFont="1" applyBorder="1" applyAlignment="1">
      <alignment horizontal="center" vertical="center" textRotation="255" wrapText="1"/>
    </xf>
    <xf numFmtId="0" fontId="7" fillId="2" borderId="1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6" fillId="0" borderId="7" xfId="0" applyFont="1" applyBorder="1" applyAlignment="1">
      <alignment horizontal="center" vertical="center" wrapText="1"/>
    </xf>
    <xf numFmtId="0" fontId="10" fillId="0" borderId="7" xfId="0" applyFont="1" applyBorder="1" applyAlignment="1">
      <alignment horizontal="center" vertical="center" textRotation="255" wrapText="1"/>
    </xf>
    <xf numFmtId="0" fontId="13" fillId="5" borderId="2" xfId="0" applyFont="1" applyFill="1" applyBorder="1" applyAlignment="1">
      <alignment horizontal="left" vertical="center" wrapText="1"/>
    </xf>
    <xf numFmtId="164" fontId="7" fillId="0" borderId="20" xfId="1" applyFont="1" applyBorder="1" applyAlignment="1">
      <alignment horizontal="center" vertical="center" wrapText="1"/>
    </xf>
    <xf numFmtId="164" fontId="7" fillId="0" borderId="21" xfId="1" applyFont="1" applyBorder="1" applyAlignment="1">
      <alignment horizontal="center" vertical="center" wrapText="1"/>
    </xf>
    <xf numFmtId="164" fontId="7" fillId="0" borderId="1" xfId="1" applyFont="1" applyBorder="1" applyAlignment="1">
      <alignment horizontal="center" vertical="center" wrapText="1"/>
    </xf>
    <xf numFmtId="164" fontId="7" fillId="0" borderId="15" xfId="1" applyFont="1" applyBorder="1" applyAlignment="1">
      <alignment horizontal="center" vertical="center" wrapText="1"/>
    </xf>
    <xf numFmtId="164" fontId="7" fillId="0" borderId="22" xfId="1" applyFont="1" applyBorder="1" applyAlignment="1">
      <alignment horizontal="center" vertical="center" wrapText="1"/>
    </xf>
    <xf numFmtId="164" fontId="7" fillId="0" borderId="23" xfId="1" applyFont="1" applyBorder="1" applyAlignment="1">
      <alignment horizontal="center" vertical="center" wrapText="1"/>
    </xf>
    <xf numFmtId="0" fontId="16" fillId="0" borderId="0" xfId="0" applyFont="1" applyAlignment="1">
      <alignment horizontal="center" vertical="center"/>
    </xf>
    <xf numFmtId="0" fontId="4" fillId="0" borderId="0" xfId="0" applyFont="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8" fillId="5" borderId="3"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9" fillId="0" borderId="3" xfId="0" applyFont="1" applyBorder="1" applyAlignment="1">
      <alignment horizontal="center" vertical="center" textRotation="255" wrapText="1"/>
    </xf>
    <xf numFmtId="0" fontId="9" fillId="0" borderId="7" xfId="0" applyFont="1" applyBorder="1" applyAlignment="1">
      <alignment horizontal="center" vertical="center" textRotation="255" wrapText="1"/>
    </xf>
    <xf numFmtId="0" fontId="13" fillId="5" borderId="2" xfId="0" applyFont="1" applyFill="1" applyBorder="1" applyAlignment="1">
      <alignment horizontal="left" wrapText="1"/>
    </xf>
    <xf numFmtId="164" fontId="6" fillId="6" borderId="11" xfId="1" applyFont="1" applyFill="1" applyBorder="1" applyAlignment="1">
      <alignment horizontal="center" vertical="center"/>
    </xf>
    <xf numFmtId="164" fontId="6" fillId="6" borderId="12" xfId="1" applyFont="1" applyFill="1" applyBorder="1" applyAlignment="1">
      <alignment horizontal="center" vertical="center"/>
    </xf>
    <xf numFmtId="164" fontId="6" fillId="6" borderId="13" xfId="1" applyFont="1" applyFill="1" applyBorder="1" applyAlignment="1">
      <alignment horizontal="center" vertical="center"/>
    </xf>
    <xf numFmtId="164" fontId="7" fillId="2" borderId="14" xfId="1" applyFont="1" applyFill="1" applyBorder="1" applyAlignment="1">
      <alignment horizontal="center" vertical="center" wrapText="1"/>
    </xf>
    <xf numFmtId="164" fontId="7" fillId="2" borderId="1" xfId="1" applyFont="1" applyFill="1" applyBorder="1" applyAlignment="1">
      <alignment horizontal="center" vertical="center" wrapText="1"/>
    </xf>
    <xf numFmtId="164" fontId="7" fillId="2" borderId="15" xfId="1" applyFont="1" applyFill="1" applyBorder="1" applyAlignment="1">
      <alignment horizontal="center" vertical="center" wrapText="1"/>
    </xf>
    <xf numFmtId="164" fontId="6" fillId="7" borderId="11" xfId="1" applyFont="1" applyFill="1" applyBorder="1" applyAlignment="1">
      <alignment horizontal="center" vertical="center"/>
    </xf>
    <xf numFmtId="164" fontId="6" fillId="7" borderId="12" xfId="1" applyFont="1" applyFill="1" applyBorder="1" applyAlignment="1">
      <alignment horizontal="center" vertical="center"/>
    </xf>
    <xf numFmtId="164" fontId="6" fillId="7" borderId="13" xfId="1" applyFont="1" applyFill="1" applyBorder="1" applyAlignment="1">
      <alignment horizontal="center" vertical="center"/>
    </xf>
    <xf numFmtId="164" fontId="7" fillId="0" borderId="24" xfId="1" applyFont="1" applyBorder="1" applyAlignment="1">
      <alignment horizontal="center" vertical="center" wrapText="1"/>
    </xf>
    <xf numFmtId="164" fontId="7" fillId="0" borderId="25" xfId="1" applyFont="1" applyBorder="1" applyAlignment="1">
      <alignment horizontal="center" vertical="center" wrapText="1"/>
    </xf>
    <xf numFmtId="164" fontId="7" fillId="0" borderId="26" xfId="1" applyFont="1" applyBorder="1" applyAlignment="1">
      <alignment horizontal="center" vertical="center" wrapText="1"/>
    </xf>
    <xf numFmtId="164" fontId="7" fillId="0" borderId="27" xfId="1" applyFont="1" applyBorder="1" applyAlignment="1">
      <alignment horizontal="center" vertical="center" wrapText="1"/>
    </xf>
    <xf numFmtId="164" fontId="7" fillId="2" borderId="2" xfId="1" applyFont="1" applyFill="1" applyBorder="1" applyAlignment="1">
      <alignment horizontal="center" vertical="center" wrapText="1"/>
    </xf>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49FCE-F380-4B1E-A5D0-6C4B172078E6}">
  <sheetPr>
    <pageSetUpPr fitToPage="1"/>
  </sheetPr>
  <dimension ref="A1:O116"/>
  <sheetViews>
    <sheetView tabSelected="1" zoomScaleNormal="100" zoomScalePageLayoutView="55" workbookViewId="0">
      <selection activeCell="J1" sqref="J1:K1048576"/>
    </sheetView>
  </sheetViews>
  <sheetFormatPr baseColWidth="10" defaultColWidth="10.7109375" defaultRowHeight="39.75" customHeight="1" x14ac:dyDescent="0.25"/>
  <cols>
    <col min="1" max="1" width="10.28515625" style="3" customWidth="1"/>
    <col min="2" max="2" width="150.140625" style="13" customWidth="1"/>
    <col min="3" max="3" width="23.42578125" style="24" hidden="1" customWidth="1"/>
    <col min="4" max="4" width="16.7109375" style="24" hidden="1" customWidth="1"/>
    <col min="5" max="5" width="16" style="24" hidden="1" customWidth="1"/>
    <col min="6" max="6" width="23.42578125" style="24" hidden="1" customWidth="1"/>
    <col min="7" max="7" width="16.7109375" style="24" hidden="1" customWidth="1"/>
    <col min="8" max="8" width="16" style="24" hidden="1" customWidth="1"/>
    <col min="9" max="9" width="23.42578125" style="24" hidden="1" customWidth="1"/>
    <col min="10" max="10" width="16.7109375" style="24" hidden="1" customWidth="1"/>
    <col min="11" max="11" width="16" style="24" hidden="1" customWidth="1"/>
    <col min="12" max="12" width="23.42578125" customWidth="1"/>
    <col min="13" max="13" width="16.7109375" customWidth="1"/>
    <col min="14" max="14" width="22.85546875" customWidth="1"/>
    <col min="15" max="15" width="25" customWidth="1"/>
  </cols>
  <sheetData>
    <row r="1" spans="1:15" ht="39.75" customHeight="1" thickBot="1" x14ac:dyDescent="0.3">
      <c r="A1" s="110" t="s">
        <v>62</v>
      </c>
      <c r="B1" s="111"/>
      <c r="C1" s="111"/>
      <c r="D1" s="111"/>
      <c r="E1" s="111"/>
      <c r="L1" s="24"/>
      <c r="M1" s="24"/>
      <c r="N1" s="24"/>
    </row>
    <row r="2" spans="1:15" ht="39.75" customHeight="1" x14ac:dyDescent="0.25">
      <c r="A2" s="112" t="s">
        <v>0</v>
      </c>
      <c r="B2" s="114" t="s">
        <v>8</v>
      </c>
      <c r="C2" s="116" t="s">
        <v>105</v>
      </c>
      <c r="D2" s="117"/>
      <c r="E2" s="118"/>
      <c r="F2" s="122" t="s">
        <v>106</v>
      </c>
      <c r="G2" s="123"/>
      <c r="H2" s="124"/>
      <c r="I2" s="128" t="s">
        <v>104</v>
      </c>
      <c r="J2" s="129"/>
      <c r="K2" s="130"/>
      <c r="L2" s="90"/>
      <c r="M2" s="91"/>
      <c r="N2" s="92"/>
    </row>
    <row r="3" spans="1:15" s="1" customFormat="1" ht="39.75" customHeight="1" thickBot="1" x14ac:dyDescent="0.3">
      <c r="A3" s="113"/>
      <c r="B3" s="115"/>
      <c r="C3" s="25" t="s">
        <v>4</v>
      </c>
      <c r="D3" s="36" t="s">
        <v>9</v>
      </c>
      <c r="E3" s="41" t="s">
        <v>5</v>
      </c>
      <c r="F3" s="25" t="s">
        <v>4</v>
      </c>
      <c r="G3" s="36" t="s">
        <v>9</v>
      </c>
      <c r="H3" s="41" t="s">
        <v>5</v>
      </c>
      <c r="I3" s="25" t="s">
        <v>4</v>
      </c>
      <c r="J3" s="36" t="s">
        <v>9</v>
      </c>
      <c r="K3" s="41" t="s">
        <v>5</v>
      </c>
      <c r="L3" s="56" t="s">
        <v>108</v>
      </c>
      <c r="M3" s="57" t="s">
        <v>109</v>
      </c>
      <c r="N3" s="58" t="s">
        <v>110</v>
      </c>
    </row>
    <row r="4" spans="1:15" s="1" customFormat="1" ht="39.75" customHeight="1" thickBot="1" x14ac:dyDescent="0.3">
      <c r="A4" s="22"/>
      <c r="B4" s="18" t="s">
        <v>16</v>
      </c>
      <c r="C4" s="46"/>
      <c r="D4" s="47"/>
      <c r="E4" s="48"/>
      <c r="F4" s="46"/>
      <c r="G4" s="47"/>
      <c r="H4" s="48"/>
      <c r="I4" s="46"/>
      <c r="J4" s="47"/>
      <c r="K4" s="50"/>
      <c r="L4" s="59" t="s">
        <v>111</v>
      </c>
      <c r="M4" s="59"/>
      <c r="N4" s="60"/>
      <c r="O4" s="89" t="s">
        <v>107</v>
      </c>
    </row>
    <row r="5" spans="1:15" s="1" customFormat="1" ht="30.75" customHeight="1" x14ac:dyDescent="0.25">
      <c r="A5" s="119" t="s">
        <v>2</v>
      </c>
      <c r="B5" s="14" t="s">
        <v>11</v>
      </c>
      <c r="C5" s="34"/>
      <c r="D5" s="39"/>
      <c r="E5" s="44"/>
      <c r="F5" s="34"/>
      <c r="G5" s="39"/>
      <c r="H5" s="44"/>
      <c r="I5" s="34"/>
      <c r="J5" s="39"/>
      <c r="K5" s="51"/>
      <c r="L5" s="61" t="s">
        <v>111</v>
      </c>
      <c r="M5" s="62"/>
      <c r="N5" s="63"/>
      <c r="O5" s="89"/>
    </row>
    <row r="6" spans="1:15" s="1" customFormat="1" ht="409.5" x14ac:dyDescent="0.25">
      <c r="A6" s="120"/>
      <c r="B6" s="7" t="s">
        <v>17</v>
      </c>
      <c r="C6" s="26">
        <v>45360000</v>
      </c>
      <c r="D6" s="37">
        <f>C6*19%</f>
        <v>8618400</v>
      </c>
      <c r="E6" s="42">
        <f>C6+D6</f>
        <v>53978400</v>
      </c>
      <c r="F6" s="26">
        <v>44604000</v>
      </c>
      <c r="G6" s="37">
        <f>F6*19%</f>
        <v>8474760</v>
      </c>
      <c r="H6" s="42">
        <f>F6+G6</f>
        <v>53078760</v>
      </c>
      <c r="I6" s="26">
        <v>37800000</v>
      </c>
      <c r="J6" s="37">
        <f>I6*19%</f>
        <v>7182000</v>
      </c>
      <c r="K6" s="52">
        <f>I6+J6</f>
        <v>44982000</v>
      </c>
      <c r="L6" s="64" t="s">
        <v>111</v>
      </c>
      <c r="M6" s="65" t="s">
        <v>112</v>
      </c>
      <c r="N6" s="66" t="s">
        <v>113</v>
      </c>
      <c r="O6" s="55">
        <f>AVERAGE(E6,H6,K6)</f>
        <v>50679720</v>
      </c>
    </row>
    <row r="7" spans="1:15" s="1" customFormat="1" ht="371.25" customHeight="1" x14ac:dyDescent="0.25">
      <c r="A7" s="120"/>
      <c r="B7" s="20" t="s">
        <v>18</v>
      </c>
      <c r="C7" s="26">
        <v>39912000</v>
      </c>
      <c r="D7" s="37">
        <f>C7*19%</f>
        <v>7583280</v>
      </c>
      <c r="E7" s="42"/>
      <c r="F7" s="26">
        <v>39240000</v>
      </c>
      <c r="G7" s="37">
        <f>F7*19%</f>
        <v>7455600</v>
      </c>
      <c r="H7" s="42">
        <f>F7+G7</f>
        <v>46695600</v>
      </c>
      <c r="I7" s="26">
        <v>33200000</v>
      </c>
      <c r="J7" s="37">
        <f>I7*19%</f>
        <v>6308000</v>
      </c>
      <c r="K7" s="52">
        <f>I7+J7</f>
        <v>39508000</v>
      </c>
      <c r="L7" s="64" t="s">
        <v>111</v>
      </c>
      <c r="M7" s="65" t="s">
        <v>112</v>
      </c>
      <c r="N7" s="66"/>
      <c r="O7" s="55">
        <f>AVERAGE(E7,H7,K7)</f>
        <v>43101800</v>
      </c>
    </row>
    <row r="8" spans="1:15" ht="189.75" customHeight="1" x14ac:dyDescent="0.25">
      <c r="A8" s="120"/>
      <c r="B8" s="121" t="s">
        <v>19</v>
      </c>
      <c r="C8" s="104">
        <v>26280000</v>
      </c>
      <c r="D8" s="106">
        <f>C8*19%</f>
        <v>4993200</v>
      </c>
      <c r="E8" s="107">
        <f>C8+D8</f>
        <v>31273200</v>
      </c>
      <c r="F8" s="104">
        <v>25842000</v>
      </c>
      <c r="G8" s="106">
        <f>F8*19%</f>
        <v>4909980</v>
      </c>
      <c r="H8" s="108">
        <f t="shared" ref="H8:H20" si="0">F8+G8</f>
        <v>30751980</v>
      </c>
      <c r="I8" s="104">
        <v>21900000</v>
      </c>
      <c r="J8" s="131">
        <f>I8*19%</f>
        <v>4161000</v>
      </c>
      <c r="K8" s="133">
        <f t="shared" ref="K8:K20" si="1">I8+J8</f>
        <v>26061000</v>
      </c>
      <c r="L8" s="87" t="s">
        <v>111</v>
      </c>
      <c r="M8" s="83" t="s">
        <v>112</v>
      </c>
      <c r="N8" s="85" t="s">
        <v>113</v>
      </c>
      <c r="O8" s="55">
        <f>AVERAGE(E8,H8,K8)</f>
        <v>29362060</v>
      </c>
    </row>
    <row r="9" spans="1:15" ht="135.75" customHeight="1" x14ac:dyDescent="0.25">
      <c r="A9" s="120"/>
      <c r="B9" s="121"/>
      <c r="C9" s="105"/>
      <c r="D9" s="106"/>
      <c r="E9" s="107"/>
      <c r="F9" s="105"/>
      <c r="G9" s="106"/>
      <c r="H9" s="109"/>
      <c r="I9" s="105"/>
      <c r="J9" s="132"/>
      <c r="K9" s="134"/>
      <c r="L9" s="82"/>
      <c r="M9" s="84"/>
      <c r="N9" s="86"/>
      <c r="O9" s="55"/>
    </row>
    <row r="10" spans="1:15" ht="119.25" customHeight="1" x14ac:dyDescent="0.25">
      <c r="A10" s="120"/>
      <c r="B10" s="103" t="s">
        <v>20</v>
      </c>
      <c r="C10" s="104">
        <v>19200000</v>
      </c>
      <c r="D10" s="106">
        <f t="shared" ref="D10" si="2">C10*19%</f>
        <v>3648000</v>
      </c>
      <c r="E10" s="107">
        <f t="shared" ref="E10" si="3">C10+D10</f>
        <v>22848000</v>
      </c>
      <c r="F10" s="104">
        <v>35981000</v>
      </c>
      <c r="G10" s="106">
        <f>F10*19%</f>
        <v>6836390</v>
      </c>
      <c r="H10" s="108">
        <f t="shared" si="0"/>
        <v>42817390</v>
      </c>
      <c r="I10" s="104">
        <v>16000000</v>
      </c>
      <c r="J10" s="131">
        <f>I10*19%</f>
        <v>3040000</v>
      </c>
      <c r="K10" s="133">
        <f t="shared" si="1"/>
        <v>19040000</v>
      </c>
      <c r="L10" s="81" t="s">
        <v>111</v>
      </c>
      <c r="M10" s="83" t="s">
        <v>112</v>
      </c>
      <c r="N10" s="85" t="s">
        <v>113</v>
      </c>
      <c r="O10" s="55">
        <f>AVERAGE(E10,H10,K10)</f>
        <v>28235130</v>
      </c>
    </row>
    <row r="11" spans="1:15" ht="183" customHeight="1" x14ac:dyDescent="0.25">
      <c r="A11" s="120"/>
      <c r="B11" s="103"/>
      <c r="C11" s="105"/>
      <c r="D11" s="106"/>
      <c r="E11" s="107"/>
      <c r="F11" s="105"/>
      <c r="G11" s="106"/>
      <c r="H11" s="109"/>
      <c r="I11" s="105"/>
      <c r="J11" s="132"/>
      <c r="K11" s="134"/>
      <c r="L11" s="82"/>
      <c r="M11" s="84"/>
      <c r="N11" s="86"/>
      <c r="O11" s="55"/>
    </row>
    <row r="12" spans="1:15" ht="42.75" customHeight="1" x14ac:dyDescent="0.25">
      <c r="A12" s="120"/>
      <c r="B12" s="103" t="s">
        <v>21</v>
      </c>
      <c r="C12" s="104">
        <v>15180000</v>
      </c>
      <c r="D12" s="106">
        <f t="shared" ref="D12" si="4">C12*19%</f>
        <v>2884200</v>
      </c>
      <c r="E12" s="107">
        <f t="shared" ref="E12" si="5">C12+D12</f>
        <v>18064200</v>
      </c>
      <c r="F12" s="104">
        <v>14928000</v>
      </c>
      <c r="G12" s="106">
        <f t="shared" ref="G12" si="6">F12*19%</f>
        <v>2836320</v>
      </c>
      <c r="H12" s="108">
        <f t="shared" si="0"/>
        <v>17764320</v>
      </c>
      <c r="I12" s="104">
        <v>12650000</v>
      </c>
      <c r="J12" s="131">
        <f t="shared" ref="J12" si="7">I12*19%</f>
        <v>2403500</v>
      </c>
      <c r="K12" s="133">
        <f t="shared" si="1"/>
        <v>15053500</v>
      </c>
      <c r="L12" s="81" t="s">
        <v>111</v>
      </c>
      <c r="M12" s="83" t="s">
        <v>112</v>
      </c>
      <c r="N12" s="85" t="s">
        <v>113</v>
      </c>
      <c r="O12" s="55">
        <f>AVERAGE(E12,H12,K12)</f>
        <v>16960673.333333332</v>
      </c>
    </row>
    <row r="13" spans="1:15" ht="268.5" customHeight="1" x14ac:dyDescent="0.25">
      <c r="A13" s="120"/>
      <c r="B13" s="103"/>
      <c r="C13" s="105"/>
      <c r="D13" s="106"/>
      <c r="E13" s="107"/>
      <c r="F13" s="105"/>
      <c r="G13" s="106"/>
      <c r="H13" s="109"/>
      <c r="I13" s="105"/>
      <c r="J13" s="132"/>
      <c r="K13" s="134"/>
      <c r="L13" s="82"/>
      <c r="M13" s="84"/>
      <c r="N13" s="86"/>
      <c r="O13" s="55"/>
    </row>
    <row r="14" spans="1:15" ht="134.25" customHeight="1" x14ac:dyDescent="0.25">
      <c r="A14" s="120"/>
      <c r="B14" s="103" t="s">
        <v>22</v>
      </c>
      <c r="C14" s="104">
        <v>8889600</v>
      </c>
      <c r="D14" s="106">
        <f t="shared" ref="D14" si="8">C14*19%</f>
        <v>1689024</v>
      </c>
      <c r="E14" s="107">
        <f t="shared" ref="E14" si="9">C14+D14</f>
        <v>10578624</v>
      </c>
      <c r="F14" s="104">
        <v>17615000</v>
      </c>
      <c r="G14" s="106">
        <f t="shared" ref="G14" si="10">F14*19%</f>
        <v>3346850</v>
      </c>
      <c r="H14" s="108">
        <f t="shared" si="0"/>
        <v>20961850</v>
      </c>
      <c r="I14" s="104">
        <v>7400000</v>
      </c>
      <c r="J14" s="131">
        <f t="shared" ref="J14" si="11">I14*19%</f>
        <v>1406000</v>
      </c>
      <c r="K14" s="133">
        <f t="shared" si="1"/>
        <v>8806000</v>
      </c>
      <c r="L14" s="81" t="s">
        <v>111</v>
      </c>
      <c r="M14" s="83" t="s">
        <v>112</v>
      </c>
      <c r="N14" s="85" t="s">
        <v>113</v>
      </c>
      <c r="O14" s="55">
        <f>AVERAGE(E14,H14,K14)</f>
        <v>13448824.666666666</v>
      </c>
    </row>
    <row r="15" spans="1:15" ht="120" customHeight="1" x14ac:dyDescent="0.25">
      <c r="A15" s="120"/>
      <c r="B15" s="103"/>
      <c r="C15" s="105"/>
      <c r="D15" s="106"/>
      <c r="E15" s="107"/>
      <c r="F15" s="105"/>
      <c r="G15" s="106"/>
      <c r="H15" s="109"/>
      <c r="I15" s="105"/>
      <c r="J15" s="132"/>
      <c r="K15" s="134"/>
      <c r="L15" s="82"/>
      <c r="M15" s="84"/>
      <c r="N15" s="86"/>
      <c r="O15" s="55"/>
    </row>
    <row r="16" spans="1:15" ht="45.75" customHeight="1" x14ac:dyDescent="0.25">
      <c r="A16" s="120"/>
      <c r="B16" s="103" t="s">
        <v>23</v>
      </c>
      <c r="C16" s="104">
        <v>68940000</v>
      </c>
      <c r="D16" s="106">
        <f t="shared" ref="D16" si="12">C16*19%</f>
        <v>13098600</v>
      </c>
      <c r="E16" s="107">
        <f>C16+D16</f>
        <v>82038600</v>
      </c>
      <c r="F16" s="104">
        <v>24527100</v>
      </c>
      <c r="G16" s="106">
        <f t="shared" ref="G16:G20" si="13">F16*19%</f>
        <v>4660149</v>
      </c>
      <c r="H16" s="108">
        <f t="shared" si="0"/>
        <v>29187249</v>
      </c>
      <c r="I16" s="104">
        <v>57450000</v>
      </c>
      <c r="J16" s="131">
        <f t="shared" ref="J16" si="14">I16*19%</f>
        <v>10915500</v>
      </c>
      <c r="K16" s="133">
        <f t="shared" si="1"/>
        <v>68365500</v>
      </c>
      <c r="L16" s="81" t="s">
        <v>111</v>
      </c>
      <c r="M16" s="83" t="s">
        <v>112</v>
      </c>
      <c r="N16" s="85" t="s">
        <v>113</v>
      </c>
      <c r="O16" s="55">
        <f>AVERAGE(E16,H16,K16)</f>
        <v>59863783</v>
      </c>
    </row>
    <row r="17" spans="1:15" ht="228" customHeight="1" x14ac:dyDescent="0.25">
      <c r="A17" s="120"/>
      <c r="B17" s="103"/>
      <c r="C17" s="105"/>
      <c r="D17" s="106"/>
      <c r="E17" s="107"/>
      <c r="F17" s="105"/>
      <c r="G17" s="106"/>
      <c r="H17" s="109"/>
      <c r="I17" s="105"/>
      <c r="J17" s="132"/>
      <c r="K17" s="134"/>
      <c r="L17" s="82"/>
      <c r="M17" s="84"/>
      <c r="N17" s="86"/>
      <c r="O17" s="55"/>
    </row>
    <row r="18" spans="1:15" ht="75" customHeight="1" x14ac:dyDescent="0.25">
      <c r="A18" s="120"/>
      <c r="B18" s="103" t="s">
        <v>24</v>
      </c>
      <c r="C18" s="104">
        <v>9980400</v>
      </c>
      <c r="D18" s="106">
        <f t="shared" ref="D18" si="15">C18*19%</f>
        <v>1896276</v>
      </c>
      <c r="E18" s="107">
        <f t="shared" ref="E18" si="16">C18+D18</f>
        <v>11876676</v>
      </c>
      <c r="F18" s="104">
        <v>11210225</v>
      </c>
      <c r="G18" s="106">
        <f t="shared" si="13"/>
        <v>2129942.75</v>
      </c>
      <c r="H18" s="108">
        <f t="shared" si="0"/>
        <v>13340167.75</v>
      </c>
      <c r="I18" s="104">
        <v>8317000</v>
      </c>
      <c r="J18" s="131">
        <f t="shared" ref="J18" si="17">I18*19%</f>
        <v>1580230</v>
      </c>
      <c r="K18" s="133">
        <f t="shared" si="1"/>
        <v>9897230</v>
      </c>
      <c r="L18" s="81" t="s">
        <v>111</v>
      </c>
      <c r="M18" s="83" t="s">
        <v>112</v>
      </c>
      <c r="N18" s="85" t="s">
        <v>113</v>
      </c>
      <c r="O18" s="55">
        <f>AVERAGE(E18,H18,K18)</f>
        <v>11704691.25</v>
      </c>
    </row>
    <row r="19" spans="1:15" ht="218.25" customHeight="1" x14ac:dyDescent="0.25">
      <c r="A19" s="120"/>
      <c r="B19" s="103"/>
      <c r="C19" s="105"/>
      <c r="D19" s="106"/>
      <c r="E19" s="107"/>
      <c r="F19" s="105"/>
      <c r="G19" s="106"/>
      <c r="H19" s="109"/>
      <c r="I19" s="105"/>
      <c r="J19" s="132"/>
      <c r="K19" s="134"/>
      <c r="L19" s="82"/>
      <c r="M19" s="84"/>
      <c r="N19" s="86"/>
      <c r="O19" s="55"/>
    </row>
    <row r="20" spans="1:15" ht="103.5" customHeight="1" x14ac:dyDescent="0.25">
      <c r="A20" s="120"/>
      <c r="B20" s="103" t="s">
        <v>25</v>
      </c>
      <c r="C20" s="104">
        <v>8880600</v>
      </c>
      <c r="D20" s="106">
        <f t="shared" ref="D20" si="18">C20*19%</f>
        <v>1687314</v>
      </c>
      <c r="E20" s="107">
        <f t="shared" ref="E20" si="19">C20+D20</f>
        <v>10567914</v>
      </c>
      <c r="F20" s="104">
        <v>8741440</v>
      </c>
      <c r="G20" s="106">
        <f t="shared" si="13"/>
        <v>1660873.6</v>
      </c>
      <c r="H20" s="108">
        <f t="shared" si="0"/>
        <v>10402313.6</v>
      </c>
      <c r="I20" s="104">
        <v>7408000</v>
      </c>
      <c r="J20" s="131">
        <f t="shared" ref="J20" si="20">I20*19%</f>
        <v>1407520</v>
      </c>
      <c r="K20" s="133">
        <f t="shared" si="1"/>
        <v>8815520</v>
      </c>
      <c r="L20" s="81" t="s">
        <v>111</v>
      </c>
      <c r="M20" s="83" t="s">
        <v>112</v>
      </c>
      <c r="N20" s="85" t="s">
        <v>113</v>
      </c>
      <c r="O20" s="55">
        <f>AVERAGE(E20,H20,K20)</f>
        <v>9928582.5333333332</v>
      </c>
    </row>
    <row r="21" spans="1:15" ht="165.75" customHeight="1" x14ac:dyDescent="0.25">
      <c r="A21" s="120"/>
      <c r="B21" s="103"/>
      <c r="C21" s="105"/>
      <c r="D21" s="106"/>
      <c r="E21" s="107"/>
      <c r="F21" s="105"/>
      <c r="G21" s="106"/>
      <c r="H21" s="109"/>
      <c r="I21" s="105"/>
      <c r="J21" s="132"/>
      <c r="K21" s="134"/>
      <c r="L21" s="82"/>
      <c r="M21" s="84"/>
      <c r="N21" s="86"/>
      <c r="O21" s="55"/>
    </row>
    <row r="22" spans="1:15" ht="39.75" customHeight="1" x14ac:dyDescent="0.25">
      <c r="A22" s="120"/>
      <c r="B22" s="15" t="s">
        <v>12</v>
      </c>
      <c r="C22" s="27"/>
      <c r="D22" s="38"/>
      <c r="E22" s="43"/>
      <c r="F22" s="27"/>
      <c r="G22" s="38"/>
      <c r="H22" s="43"/>
      <c r="I22" s="27"/>
      <c r="J22" s="38"/>
      <c r="K22" s="53"/>
      <c r="L22" s="67"/>
      <c r="M22" s="62"/>
      <c r="N22" s="63"/>
      <c r="O22" s="55"/>
    </row>
    <row r="23" spans="1:15" ht="141.75" customHeight="1" x14ac:dyDescent="0.25">
      <c r="A23" s="120"/>
      <c r="B23" s="8" t="s">
        <v>26</v>
      </c>
      <c r="C23" s="26">
        <v>8420000</v>
      </c>
      <c r="D23" s="37">
        <f>C23*19%</f>
        <v>1599800</v>
      </c>
      <c r="E23" s="42">
        <f>C23+D23</f>
        <v>10019800</v>
      </c>
      <c r="F23" s="26">
        <v>7020000</v>
      </c>
      <c r="G23" s="37">
        <f>F23*19%</f>
        <v>1333800</v>
      </c>
      <c r="H23" s="42">
        <f>F23+G23</f>
        <v>8353800</v>
      </c>
      <c r="I23" s="26">
        <v>7020000</v>
      </c>
      <c r="J23" s="37">
        <f>I23*19%</f>
        <v>1333800</v>
      </c>
      <c r="K23" s="52">
        <f>I23+J23</f>
        <v>8353800</v>
      </c>
      <c r="L23" s="64" t="s">
        <v>111</v>
      </c>
      <c r="M23" s="65" t="s">
        <v>112</v>
      </c>
      <c r="N23" s="66" t="s">
        <v>113</v>
      </c>
      <c r="O23" s="55">
        <f t="shared" ref="O23:O32" si="21">AVERAGE(E23,H23,K23)</f>
        <v>8909133.333333334</v>
      </c>
    </row>
    <row r="24" spans="1:15" ht="123" customHeight="1" x14ac:dyDescent="0.25">
      <c r="A24" s="120"/>
      <c r="B24" s="8" t="s">
        <v>27</v>
      </c>
      <c r="C24" s="26">
        <v>7900000</v>
      </c>
      <c r="D24" s="37">
        <f t="shared" ref="D24:D32" si="22">C24*19%</f>
        <v>1501000</v>
      </c>
      <c r="E24" s="42">
        <f t="shared" ref="E24:E32" si="23">C24+D24</f>
        <v>9401000</v>
      </c>
      <c r="F24" s="26">
        <v>8496000</v>
      </c>
      <c r="G24" s="37">
        <f t="shared" ref="G24:G32" si="24">F24*19%</f>
        <v>1614240</v>
      </c>
      <c r="H24" s="42">
        <f t="shared" ref="H24:H32" si="25">F24+G24</f>
        <v>10110240</v>
      </c>
      <c r="I24" s="26">
        <v>7200000</v>
      </c>
      <c r="J24" s="37">
        <f t="shared" ref="J24:J32" si="26">I24*19%</f>
        <v>1368000</v>
      </c>
      <c r="K24" s="52">
        <f t="shared" ref="K24:K26" si="27">I24+J24</f>
        <v>8568000</v>
      </c>
      <c r="L24" s="64" t="s">
        <v>111</v>
      </c>
      <c r="M24" s="65" t="s">
        <v>112</v>
      </c>
      <c r="N24" s="66" t="s">
        <v>113</v>
      </c>
      <c r="O24" s="55">
        <f t="shared" si="21"/>
        <v>9359746.666666666</v>
      </c>
    </row>
    <row r="25" spans="1:15" ht="143.25" customHeight="1" x14ac:dyDescent="0.25">
      <c r="A25" s="120"/>
      <c r="B25" s="8" t="s">
        <v>28</v>
      </c>
      <c r="C25" s="26">
        <v>8420000</v>
      </c>
      <c r="D25" s="37">
        <f t="shared" si="22"/>
        <v>1599800</v>
      </c>
      <c r="E25" s="42">
        <f t="shared" si="23"/>
        <v>10019800</v>
      </c>
      <c r="F25" s="26">
        <v>8673000</v>
      </c>
      <c r="G25" s="37">
        <f t="shared" si="24"/>
        <v>1647870</v>
      </c>
      <c r="H25" s="42">
        <f t="shared" si="25"/>
        <v>10320870</v>
      </c>
      <c r="I25" s="26">
        <v>7350000</v>
      </c>
      <c r="J25" s="37">
        <f t="shared" si="26"/>
        <v>1396500</v>
      </c>
      <c r="K25" s="52">
        <f t="shared" si="27"/>
        <v>8746500</v>
      </c>
      <c r="L25" s="64" t="s">
        <v>111</v>
      </c>
      <c r="M25" s="65" t="s">
        <v>112</v>
      </c>
      <c r="N25" s="66" t="s">
        <v>113</v>
      </c>
      <c r="O25" s="55">
        <f t="shared" si="21"/>
        <v>9695723.333333334</v>
      </c>
    </row>
    <row r="26" spans="1:15" ht="152.25" customHeight="1" x14ac:dyDescent="0.25">
      <c r="A26" s="120"/>
      <c r="B26" s="8" t="s">
        <v>29</v>
      </c>
      <c r="C26" s="26">
        <v>9320000</v>
      </c>
      <c r="D26" s="37">
        <f t="shared" si="22"/>
        <v>1770800</v>
      </c>
      <c r="E26" s="42">
        <f t="shared" si="23"/>
        <v>11090800</v>
      </c>
      <c r="F26" s="26">
        <v>9227600</v>
      </c>
      <c r="G26" s="37">
        <f t="shared" si="24"/>
        <v>1753244</v>
      </c>
      <c r="H26" s="42">
        <f t="shared" si="25"/>
        <v>10980844</v>
      </c>
      <c r="I26" s="26">
        <v>7820000</v>
      </c>
      <c r="J26" s="37">
        <f t="shared" si="26"/>
        <v>1485800</v>
      </c>
      <c r="K26" s="52">
        <f t="shared" si="27"/>
        <v>9305800</v>
      </c>
      <c r="L26" s="64" t="s">
        <v>111</v>
      </c>
      <c r="M26" s="65" t="s">
        <v>112</v>
      </c>
      <c r="N26" s="66" t="s">
        <v>113</v>
      </c>
      <c r="O26" s="55">
        <f t="shared" si="21"/>
        <v>10459148</v>
      </c>
    </row>
    <row r="27" spans="1:15" ht="219" customHeight="1" x14ac:dyDescent="0.25">
      <c r="A27" s="120"/>
      <c r="B27" s="8" t="s">
        <v>30</v>
      </c>
      <c r="C27" s="26">
        <v>9520000</v>
      </c>
      <c r="D27" s="37">
        <f t="shared" si="22"/>
        <v>1808800</v>
      </c>
      <c r="E27" s="42">
        <f t="shared" si="23"/>
        <v>11328800</v>
      </c>
      <c r="F27" s="26">
        <v>11278440</v>
      </c>
      <c r="G27" s="37">
        <f t="shared" si="24"/>
        <v>2142903.6</v>
      </c>
      <c r="H27" s="42">
        <f t="shared" si="25"/>
        <v>13421343.6</v>
      </c>
      <c r="I27" s="26">
        <v>8100000</v>
      </c>
      <c r="J27" s="37">
        <f t="shared" si="26"/>
        <v>1539000</v>
      </c>
      <c r="K27" s="52">
        <f t="shared" ref="K27:K32" si="28">I27+J27</f>
        <v>9639000</v>
      </c>
      <c r="L27" s="64" t="s">
        <v>111</v>
      </c>
      <c r="M27" s="65" t="s">
        <v>112</v>
      </c>
      <c r="N27" s="66" t="s">
        <v>113</v>
      </c>
      <c r="O27" s="55">
        <f t="shared" si="21"/>
        <v>11463047.866666667</v>
      </c>
    </row>
    <row r="28" spans="1:15" ht="92.25" customHeight="1" x14ac:dyDescent="0.25">
      <c r="A28" s="120"/>
      <c r="B28" s="8" t="s">
        <v>81</v>
      </c>
      <c r="C28" s="26"/>
      <c r="D28" s="37">
        <f t="shared" si="22"/>
        <v>0</v>
      </c>
      <c r="E28" s="42">
        <f t="shared" si="23"/>
        <v>0</v>
      </c>
      <c r="F28" s="26"/>
      <c r="G28" s="37">
        <f>F28*19%</f>
        <v>0</v>
      </c>
      <c r="H28" s="42">
        <f>F28+G28</f>
        <v>0</v>
      </c>
      <c r="I28" s="26"/>
      <c r="J28" s="37">
        <f t="shared" si="26"/>
        <v>0</v>
      </c>
      <c r="K28" s="52">
        <f t="shared" si="28"/>
        <v>0</v>
      </c>
      <c r="L28" s="64" t="s">
        <v>111</v>
      </c>
      <c r="M28" s="65" t="s">
        <v>112</v>
      </c>
      <c r="N28" s="66" t="s">
        <v>113</v>
      </c>
      <c r="O28" s="55">
        <f t="shared" si="21"/>
        <v>0</v>
      </c>
    </row>
    <row r="29" spans="1:15" ht="68.25" customHeight="1" x14ac:dyDescent="0.25">
      <c r="A29" s="120"/>
      <c r="B29" s="8" t="s">
        <v>82</v>
      </c>
      <c r="C29" s="26">
        <v>9304000</v>
      </c>
      <c r="D29" s="37">
        <f t="shared" si="22"/>
        <v>1767760</v>
      </c>
      <c r="E29" s="42">
        <f t="shared" si="23"/>
        <v>11071760</v>
      </c>
      <c r="F29" s="26">
        <v>9345600</v>
      </c>
      <c r="G29" s="37">
        <f t="shared" si="24"/>
        <v>1775664</v>
      </c>
      <c r="H29" s="42">
        <f t="shared" si="25"/>
        <v>11121264</v>
      </c>
      <c r="I29" s="26">
        <v>7920000</v>
      </c>
      <c r="J29" s="37">
        <f t="shared" si="26"/>
        <v>1504800</v>
      </c>
      <c r="K29" s="52">
        <f t="shared" si="28"/>
        <v>9424800</v>
      </c>
      <c r="L29" s="64" t="s">
        <v>111</v>
      </c>
      <c r="M29" s="65" t="s">
        <v>112</v>
      </c>
      <c r="N29" s="66" t="s">
        <v>113</v>
      </c>
      <c r="O29" s="55">
        <f t="shared" si="21"/>
        <v>10539274.666666666</v>
      </c>
    </row>
    <row r="30" spans="1:15" ht="93" customHeight="1" x14ac:dyDescent="0.25">
      <c r="A30" s="120"/>
      <c r="B30" s="8" t="s">
        <v>65</v>
      </c>
      <c r="C30" s="28">
        <v>14964000</v>
      </c>
      <c r="D30" s="37">
        <f t="shared" si="22"/>
        <v>2843160</v>
      </c>
      <c r="E30" s="42">
        <f t="shared" si="23"/>
        <v>17807160</v>
      </c>
      <c r="F30" s="28">
        <v>14714600</v>
      </c>
      <c r="G30" s="37">
        <f t="shared" si="24"/>
        <v>2795774</v>
      </c>
      <c r="H30" s="42">
        <f t="shared" si="25"/>
        <v>17510374</v>
      </c>
      <c r="I30" s="28">
        <v>12470000</v>
      </c>
      <c r="J30" s="37">
        <f t="shared" si="26"/>
        <v>2369300</v>
      </c>
      <c r="K30" s="52">
        <f t="shared" si="28"/>
        <v>14839300</v>
      </c>
      <c r="L30" s="68" t="s">
        <v>111</v>
      </c>
      <c r="M30" s="65" t="s">
        <v>112</v>
      </c>
      <c r="N30" s="66" t="s">
        <v>113</v>
      </c>
      <c r="O30" s="55">
        <f t="shared" si="21"/>
        <v>16718944.666666666</v>
      </c>
    </row>
    <row r="31" spans="1:15" ht="93" customHeight="1" x14ac:dyDescent="0.25">
      <c r="A31" s="120"/>
      <c r="B31" s="8" t="s">
        <v>66</v>
      </c>
      <c r="C31" s="28">
        <v>16167600</v>
      </c>
      <c r="D31" s="37">
        <f t="shared" si="22"/>
        <v>3071844</v>
      </c>
      <c r="E31" s="42">
        <f t="shared" si="23"/>
        <v>19239444</v>
      </c>
      <c r="F31" s="28">
        <v>15898140</v>
      </c>
      <c r="G31" s="37">
        <f t="shared" si="24"/>
        <v>3020646.6</v>
      </c>
      <c r="H31" s="42">
        <f t="shared" si="25"/>
        <v>18918786.600000001</v>
      </c>
      <c r="I31" s="28">
        <v>13473000</v>
      </c>
      <c r="J31" s="37">
        <f t="shared" si="26"/>
        <v>2559870</v>
      </c>
      <c r="K31" s="52">
        <f t="shared" si="28"/>
        <v>16032870</v>
      </c>
      <c r="L31" s="68" t="s">
        <v>111</v>
      </c>
      <c r="M31" s="65" t="s">
        <v>112</v>
      </c>
      <c r="N31" s="66" t="s">
        <v>113</v>
      </c>
      <c r="O31" s="55">
        <f t="shared" si="21"/>
        <v>18063700.199999999</v>
      </c>
    </row>
    <row r="32" spans="1:15" ht="59.25" customHeight="1" x14ac:dyDescent="0.25">
      <c r="A32" s="120"/>
      <c r="B32" s="8" t="s">
        <v>67</v>
      </c>
      <c r="C32" s="26">
        <v>19800000</v>
      </c>
      <c r="D32" s="37">
        <f t="shared" si="22"/>
        <v>3762000</v>
      </c>
      <c r="E32" s="42">
        <f t="shared" si="23"/>
        <v>23562000</v>
      </c>
      <c r="F32" s="26">
        <v>19470000</v>
      </c>
      <c r="G32" s="37">
        <f t="shared" si="24"/>
        <v>3699300</v>
      </c>
      <c r="H32" s="42">
        <f t="shared" si="25"/>
        <v>23169300</v>
      </c>
      <c r="I32" s="26">
        <v>16500000</v>
      </c>
      <c r="J32" s="37">
        <f t="shared" si="26"/>
        <v>3135000</v>
      </c>
      <c r="K32" s="52">
        <f t="shared" si="28"/>
        <v>19635000</v>
      </c>
      <c r="L32" s="64" t="s">
        <v>111</v>
      </c>
      <c r="M32" s="65" t="s">
        <v>112</v>
      </c>
      <c r="N32" s="66" t="s">
        <v>113</v>
      </c>
      <c r="O32" s="55">
        <f t="shared" si="21"/>
        <v>22122100</v>
      </c>
    </row>
    <row r="33" spans="1:15" ht="66.75" customHeight="1" x14ac:dyDescent="0.25">
      <c r="A33" s="120"/>
      <c r="B33" s="8" t="s">
        <v>31</v>
      </c>
      <c r="C33" s="34"/>
      <c r="D33" s="39"/>
      <c r="E33" s="44"/>
      <c r="F33" s="34"/>
      <c r="G33" s="39"/>
      <c r="H33" s="44"/>
      <c r="I33" s="34"/>
      <c r="J33" s="39"/>
      <c r="K33" s="51"/>
      <c r="L33" s="61" t="s">
        <v>111</v>
      </c>
      <c r="M33" s="62" t="s">
        <v>112</v>
      </c>
      <c r="N33" s="63" t="s">
        <v>113</v>
      </c>
      <c r="O33" s="55"/>
    </row>
    <row r="34" spans="1:15" ht="213" customHeight="1" x14ac:dyDescent="0.25">
      <c r="A34" s="120"/>
      <c r="B34" s="8" t="s">
        <v>15</v>
      </c>
      <c r="C34" s="35"/>
      <c r="D34" s="39"/>
      <c r="E34" s="44"/>
      <c r="F34" s="35"/>
      <c r="G34" s="39"/>
      <c r="H34" s="44"/>
      <c r="I34" s="35"/>
      <c r="J34" s="39"/>
      <c r="K34" s="51"/>
      <c r="L34" s="67" t="s">
        <v>111</v>
      </c>
      <c r="M34" s="62"/>
      <c r="N34" s="63"/>
      <c r="O34" s="55"/>
    </row>
    <row r="35" spans="1:15" ht="53.25" customHeight="1" x14ac:dyDescent="0.25">
      <c r="A35" s="23"/>
      <c r="B35" s="18" t="s">
        <v>32</v>
      </c>
      <c r="C35" s="29"/>
      <c r="D35" s="37"/>
      <c r="E35" s="42"/>
      <c r="F35" s="29"/>
      <c r="G35" s="37"/>
      <c r="H35" s="42"/>
      <c r="I35" s="29"/>
      <c r="J35" s="37"/>
      <c r="K35" s="52"/>
      <c r="L35" s="67"/>
      <c r="M35" s="62"/>
      <c r="N35" s="63"/>
      <c r="O35" s="55"/>
    </row>
    <row r="36" spans="1:15" ht="39.75" customHeight="1" x14ac:dyDescent="0.25">
      <c r="A36" s="22"/>
      <c r="B36" s="16" t="s">
        <v>13</v>
      </c>
      <c r="C36" s="30"/>
      <c r="D36" s="38"/>
      <c r="E36" s="43"/>
      <c r="F36" s="30"/>
      <c r="G36" s="38"/>
      <c r="H36" s="43"/>
      <c r="I36" s="30"/>
      <c r="J36" s="38"/>
      <c r="K36" s="53"/>
      <c r="L36" s="69" t="s">
        <v>111</v>
      </c>
      <c r="M36" s="70"/>
      <c r="N36" s="71"/>
      <c r="O36" s="55"/>
    </row>
    <row r="37" spans="1:15" ht="39.75" customHeight="1" x14ac:dyDescent="0.25">
      <c r="A37" s="22"/>
      <c r="B37" s="20" t="s">
        <v>63</v>
      </c>
      <c r="C37" s="26">
        <v>12140000</v>
      </c>
      <c r="D37" s="37">
        <f>C37*19%</f>
        <v>2306600</v>
      </c>
      <c r="E37" s="42">
        <f>C37+D37</f>
        <v>14446600</v>
      </c>
      <c r="F37" s="26">
        <v>11941600</v>
      </c>
      <c r="G37" s="37">
        <f>F37*19%</f>
        <v>2268904</v>
      </c>
      <c r="H37" s="42">
        <f>F37+G37</f>
        <v>14210504</v>
      </c>
      <c r="I37" s="26">
        <v>10120000</v>
      </c>
      <c r="J37" s="37">
        <f>I37*19%</f>
        <v>1922800</v>
      </c>
      <c r="K37" s="52">
        <f>I37+J37</f>
        <v>12042800</v>
      </c>
      <c r="L37" s="64" t="s">
        <v>111</v>
      </c>
      <c r="M37" s="65" t="s">
        <v>112</v>
      </c>
      <c r="N37" s="66" t="s">
        <v>113</v>
      </c>
      <c r="O37" s="55">
        <f t="shared" ref="O37:O44" si="29">AVERAGE(E37,H37,K37)</f>
        <v>13566634.666666666</v>
      </c>
    </row>
    <row r="38" spans="1:15" ht="68.25" customHeight="1" x14ac:dyDescent="0.25">
      <c r="A38" s="22"/>
      <c r="B38" s="20" t="s">
        <v>64</v>
      </c>
      <c r="C38" s="26">
        <v>30410000</v>
      </c>
      <c r="D38" s="37">
        <f t="shared" ref="D38:D41" si="30">C38*19%</f>
        <v>5777900</v>
      </c>
      <c r="E38" s="42">
        <f t="shared" ref="E38:E43" si="31">C38+D38</f>
        <v>36187900</v>
      </c>
      <c r="F38" s="26">
        <v>29913000</v>
      </c>
      <c r="G38" s="37">
        <f t="shared" ref="G38:G40" si="32">F38*19%</f>
        <v>5683470</v>
      </c>
      <c r="H38" s="42">
        <f t="shared" ref="H38:H41" si="33">F38+G38</f>
        <v>35596470</v>
      </c>
      <c r="I38" s="26">
        <v>25350000</v>
      </c>
      <c r="J38" s="37">
        <f t="shared" ref="J38:J44" si="34">I38*19%</f>
        <v>4816500</v>
      </c>
      <c r="K38" s="52">
        <f t="shared" ref="K38:K41" si="35">I38+J38</f>
        <v>30166500</v>
      </c>
      <c r="L38" s="64" t="s">
        <v>111</v>
      </c>
      <c r="M38" s="65" t="s">
        <v>112</v>
      </c>
      <c r="N38" s="66" t="s">
        <v>113</v>
      </c>
      <c r="O38" s="55">
        <f t="shared" si="29"/>
        <v>33983623.333333336</v>
      </c>
    </row>
    <row r="39" spans="1:15" ht="68.25" customHeight="1" x14ac:dyDescent="0.25">
      <c r="A39" s="22"/>
      <c r="B39" s="20" t="s">
        <v>68</v>
      </c>
      <c r="C39" s="26">
        <v>40120000</v>
      </c>
      <c r="D39" s="37">
        <f t="shared" si="30"/>
        <v>7622800</v>
      </c>
      <c r="E39" s="42">
        <f t="shared" si="31"/>
        <v>47742800</v>
      </c>
      <c r="F39" s="26">
        <v>39825000</v>
      </c>
      <c r="G39" s="37">
        <f t="shared" si="32"/>
        <v>7566750</v>
      </c>
      <c r="H39" s="42">
        <f t="shared" si="33"/>
        <v>47391750</v>
      </c>
      <c r="I39" s="26">
        <v>33750000</v>
      </c>
      <c r="J39" s="37">
        <f t="shared" si="34"/>
        <v>6412500</v>
      </c>
      <c r="K39" s="52">
        <f t="shared" si="35"/>
        <v>40162500</v>
      </c>
      <c r="L39" s="64" t="s">
        <v>111</v>
      </c>
      <c r="M39" s="65" t="s">
        <v>112</v>
      </c>
      <c r="N39" s="66" t="s">
        <v>113</v>
      </c>
      <c r="O39" s="55">
        <f t="shared" si="29"/>
        <v>45099016.666666664</v>
      </c>
    </row>
    <row r="40" spans="1:15" ht="68.25" customHeight="1" x14ac:dyDescent="0.25">
      <c r="A40" s="22"/>
      <c r="B40" s="20" t="s">
        <v>80</v>
      </c>
      <c r="C40" s="26">
        <v>7800000</v>
      </c>
      <c r="D40" s="37">
        <f t="shared" si="30"/>
        <v>1482000</v>
      </c>
      <c r="E40" s="42">
        <f t="shared" si="31"/>
        <v>9282000</v>
      </c>
      <c r="F40" s="26">
        <v>7670000</v>
      </c>
      <c r="G40" s="37">
        <f t="shared" si="32"/>
        <v>1457300</v>
      </c>
      <c r="H40" s="42">
        <f t="shared" si="33"/>
        <v>9127300</v>
      </c>
      <c r="I40" s="26">
        <v>7500000</v>
      </c>
      <c r="J40" s="37">
        <f t="shared" si="34"/>
        <v>1425000</v>
      </c>
      <c r="K40" s="52">
        <f t="shared" si="35"/>
        <v>8925000</v>
      </c>
      <c r="L40" s="64" t="s">
        <v>111</v>
      </c>
      <c r="M40" s="65" t="s">
        <v>112</v>
      </c>
      <c r="N40" s="66" t="s">
        <v>113</v>
      </c>
      <c r="O40" s="55">
        <f t="shared" si="29"/>
        <v>9111433.333333334</v>
      </c>
    </row>
    <row r="41" spans="1:15" ht="276.75" customHeight="1" x14ac:dyDescent="0.25">
      <c r="A41" s="101"/>
      <c r="B41" s="20" t="s">
        <v>86</v>
      </c>
      <c r="C41" s="26">
        <v>8424000</v>
      </c>
      <c r="D41" s="37">
        <f t="shared" si="30"/>
        <v>1600560</v>
      </c>
      <c r="E41" s="42">
        <f t="shared" si="31"/>
        <v>10024560</v>
      </c>
      <c r="F41" s="26">
        <v>8283600</v>
      </c>
      <c r="G41" s="37">
        <f>F41*19%</f>
        <v>1573884</v>
      </c>
      <c r="H41" s="42">
        <f t="shared" si="33"/>
        <v>9857484</v>
      </c>
      <c r="I41" s="26">
        <v>7020000</v>
      </c>
      <c r="J41" s="37">
        <f t="shared" si="34"/>
        <v>1333800</v>
      </c>
      <c r="K41" s="52">
        <f t="shared" si="35"/>
        <v>8353800</v>
      </c>
      <c r="L41" s="64" t="s">
        <v>111</v>
      </c>
      <c r="M41" s="65" t="s">
        <v>112</v>
      </c>
      <c r="N41" s="66" t="s">
        <v>113</v>
      </c>
      <c r="O41" s="55">
        <f t="shared" si="29"/>
        <v>9411948</v>
      </c>
    </row>
    <row r="42" spans="1:15" ht="327.75" customHeight="1" x14ac:dyDescent="0.25">
      <c r="A42" s="101"/>
      <c r="B42" s="20" t="s">
        <v>87</v>
      </c>
      <c r="C42" s="26">
        <v>7800000</v>
      </c>
      <c r="D42" s="37">
        <f>C42*19%</f>
        <v>1482000</v>
      </c>
      <c r="E42" s="42">
        <f>C42+D42</f>
        <v>9282000</v>
      </c>
      <c r="F42" s="26">
        <v>7670000</v>
      </c>
      <c r="G42" s="37">
        <f>F42*19%</f>
        <v>1457300</v>
      </c>
      <c r="H42" s="42">
        <f>F42+G42</f>
        <v>9127300</v>
      </c>
      <c r="I42" s="26">
        <v>6500000</v>
      </c>
      <c r="J42" s="37">
        <f t="shared" si="34"/>
        <v>1235000</v>
      </c>
      <c r="K42" s="52">
        <f t="shared" ref="K42:K47" si="36">I42+J42</f>
        <v>7735000</v>
      </c>
      <c r="L42" s="64" t="s">
        <v>111</v>
      </c>
      <c r="M42" s="65" t="s">
        <v>112</v>
      </c>
      <c r="N42" s="66" t="s">
        <v>113</v>
      </c>
      <c r="O42" s="55">
        <f t="shared" si="29"/>
        <v>8714766.666666666</v>
      </c>
    </row>
    <row r="43" spans="1:15" ht="295.5" customHeight="1" x14ac:dyDescent="0.25">
      <c r="A43" s="101"/>
      <c r="B43" s="20" t="s">
        <v>88</v>
      </c>
      <c r="C43" s="26">
        <v>11040000</v>
      </c>
      <c r="D43" s="37">
        <f>C43*19%</f>
        <v>2097600</v>
      </c>
      <c r="E43" s="42">
        <f t="shared" si="31"/>
        <v>13137600</v>
      </c>
      <c r="F43" s="26">
        <v>10856000</v>
      </c>
      <c r="G43" s="37">
        <f>F43*19%</f>
        <v>2062640</v>
      </c>
      <c r="H43" s="42">
        <f>F43+G43</f>
        <v>12918640</v>
      </c>
      <c r="I43" s="26">
        <v>9200000</v>
      </c>
      <c r="J43" s="37">
        <f t="shared" si="34"/>
        <v>1748000</v>
      </c>
      <c r="K43" s="52">
        <f t="shared" si="36"/>
        <v>10948000</v>
      </c>
      <c r="L43" s="64" t="s">
        <v>111</v>
      </c>
      <c r="M43" s="65" t="s">
        <v>112</v>
      </c>
      <c r="N43" s="66" t="s">
        <v>113</v>
      </c>
      <c r="O43" s="55">
        <f t="shared" si="29"/>
        <v>12334746.666666666</v>
      </c>
    </row>
    <row r="44" spans="1:15" ht="99" customHeight="1" x14ac:dyDescent="0.25">
      <c r="A44" s="102" t="s">
        <v>14</v>
      </c>
      <c r="B44" s="103" t="s">
        <v>33</v>
      </c>
      <c r="C44" s="104">
        <v>32190240</v>
      </c>
      <c r="D44" s="106">
        <f>C44*19%</f>
        <v>6116145.5999999996</v>
      </c>
      <c r="E44" s="107">
        <f>C44+D44</f>
        <v>38306385.600000001</v>
      </c>
      <c r="F44" s="104">
        <v>31653736</v>
      </c>
      <c r="G44" s="131">
        <f>F44*19%</f>
        <v>6014209.8399999999</v>
      </c>
      <c r="H44" s="108">
        <f>F44+G44</f>
        <v>37667945.840000004</v>
      </c>
      <c r="I44" s="104">
        <v>26825200</v>
      </c>
      <c r="J44" s="131">
        <f t="shared" si="34"/>
        <v>5096788</v>
      </c>
      <c r="K44" s="133">
        <f t="shared" si="36"/>
        <v>31921988</v>
      </c>
      <c r="L44" s="87" t="s">
        <v>111</v>
      </c>
      <c r="M44" s="83" t="s">
        <v>112</v>
      </c>
      <c r="N44" s="85" t="s">
        <v>113</v>
      </c>
      <c r="O44" s="55">
        <f t="shared" si="29"/>
        <v>35965439.813333333</v>
      </c>
    </row>
    <row r="45" spans="1:15" ht="75" customHeight="1" x14ac:dyDescent="0.25">
      <c r="A45" s="102"/>
      <c r="B45" s="103"/>
      <c r="C45" s="105"/>
      <c r="D45" s="106"/>
      <c r="E45" s="107"/>
      <c r="F45" s="105"/>
      <c r="G45" s="132"/>
      <c r="H45" s="109"/>
      <c r="I45" s="105"/>
      <c r="J45" s="132"/>
      <c r="K45" s="134"/>
      <c r="L45" s="82"/>
      <c r="M45" s="84"/>
      <c r="N45" s="86"/>
      <c r="O45" s="55"/>
    </row>
    <row r="46" spans="1:15" ht="169.5" customHeight="1" x14ac:dyDescent="0.25">
      <c r="A46" s="102"/>
      <c r="B46" s="8" t="s">
        <v>89</v>
      </c>
      <c r="C46" s="26">
        <v>43440000</v>
      </c>
      <c r="D46" s="37">
        <f>C46*19%</f>
        <v>8253600</v>
      </c>
      <c r="E46" s="42">
        <f>C46+D46</f>
        <v>51693600</v>
      </c>
      <c r="F46" s="26">
        <v>42716000</v>
      </c>
      <c r="G46" s="37">
        <f>F46*19%</f>
        <v>8116040</v>
      </c>
      <c r="H46" s="42">
        <f>F46+G46</f>
        <v>50832040</v>
      </c>
      <c r="I46" s="26">
        <v>36200000</v>
      </c>
      <c r="J46" s="37">
        <f>I46*19%</f>
        <v>6878000</v>
      </c>
      <c r="K46" s="52">
        <f t="shared" si="36"/>
        <v>43078000</v>
      </c>
      <c r="L46" s="64" t="s">
        <v>111</v>
      </c>
      <c r="M46" s="65" t="s">
        <v>112</v>
      </c>
      <c r="N46" s="66" t="s">
        <v>113</v>
      </c>
      <c r="O46" s="55">
        <f>AVERAGE(E46,H46,K46)</f>
        <v>48534546.666666664</v>
      </c>
    </row>
    <row r="47" spans="1:15" ht="39.75" customHeight="1" x14ac:dyDescent="0.25">
      <c r="A47" s="102"/>
      <c r="B47" s="103" t="s">
        <v>90</v>
      </c>
      <c r="C47" s="104">
        <v>148859520</v>
      </c>
      <c r="D47" s="106">
        <f>C47*19%</f>
        <v>28283308.800000001</v>
      </c>
      <c r="E47" s="108">
        <f t="shared" ref="E47" si="37">C47+D47</f>
        <v>177142828.80000001</v>
      </c>
      <c r="F47" s="104">
        <v>146378528</v>
      </c>
      <c r="G47" s="131">
        <f t="shared" ref="G47" si="38">F47*19%</f>
        <v>27811920.32</v>
      </c>
      <c r="H47" s="108">
        <f t="shared" ref="H47" si="39">F47+G47</f>
        <v>174190448.31999999</v>
      </c>
      <c r="I47" s="104">
        <v>124049600</v>
      </c>
      <c r="J47" s="131">
        <f t="shared" ref="J47" si="40">I47*19%</f>
        <v>23569424</v>
      </c>
      <c r="K47" s="133">
        <f t="shared" si="36"/>
        <v>147619024</v>
      </c>
      <c r="L47" s="87" t="s">
        <v>111</v>
      </c>
      <c r="M47" s="83" t="s">
        <v>112</v>
      </c>
      <c r="N47" s="85" t="s">
        <v>113</v>
      </c>
      <c r="O47" s="55">
        <f>AVERAGE(E47,H47,K47)</f>
        <v>166317433.70666668</v>
      </c>
    </row>
    <row r="48" spans="1:15" ht="404.25" customHeight="1" x14ac:dyDescent="0.25">
      <c r="A48" s="102"/>
      <c r="B48" s="103"/>
      <c r="C48" s="105"/>
      <c r="D48" s="106"/>
      <c r="E48" s="109"/>
      <c r="F48" s="105"/>
      <c r="G48" s="132"/>
      <c r="H48" s="109"/>
      <c r="I48" s="105"/>
      <c r="J48" s="132"/>
      <c r="K48" s="134"/>
      <c r="L48" s="82"/>
      <c r="M48" s="84"/>
      <c r="N48" s="88"/>
      <c r="O48" s="55"/>
    </row>
    <row r="49" spans="1:15" ht="75" customHeight="1" x14ac:dyDescent="0.25">
      <c r="A49" s="102"/>
      <c r="B49" s="20" t="s">
        <v>91</v>
      </c>
      <c r="C49" s="26">
        <v>50830000</v>
      </c>
      <c r="D49" s="37">
        <f>C49*19%</f>
        <v>9657700</v>
      </c>
      <c r="E49" s="42">
        <f>C49+D49</f>
        <v>60487700</v>
      </c>
      <c r="F49" s="26">
        <v>49990700</v>
      </c>
      <c r="G49" s="37">
        <f>F49*19%</f>
        <v>9498233</v>
      </c>
      <c r="H49" s="42">
        <f>F49+G49</f>
        <v>59488933</v>
      </c>
      <c r="I49" s="26">
        <v>42365000</v>
      </c>
      <c r="J49" s="37">
        <f>I49*19%</f>
        <v>8049350</v>
      </c>
      <c r="K49" s="52">
        <f>I49+J49</f>
        <v>50414350</v>
      </c>
      <c r="L49" s="64" t="s">
        <v>111</v>
      </c>
      <c r="M49" s="65" t="s">
        <v>112</v>
      </c>
      <c r="N49" s="66" t="s">
        <v>113</v>
      </c>
      <c r="O49" s="55">
        <f t="shared" ref="O49:O71" si="41">AVERAGE(E49,H49,K49)</f>
        <v>56796994.333333336</v>
      </c>
    </row>
    <row r="50" spans="1:15" ht="195" customHeight="1" x14ac:dyDescent="0.25">
      <c r="A50" s="22"/>
      <c r="B50" s="20" t="s">
        <v>92</v>
      </c>
      <c r="C50" s="26">
        <v>27604</v>
      </c>
      <c r="D50" s="37">
        <f>C50*19%</f>
        <v>5244.76</v>
      </c>
      <c r="E50" s="42">
        <f t="shared" ref="E50:E69" si="42">C50+D50</f>
        <v>32848.76</v>
      </c>
      <c r="F50" s="26">
        <v>27144</v>
      </c>
      <c r="G50" s="37">
        <f>F50*19%</f>
        <v>5157.3599999999997</v>
      </c>
      <c r="H50" s="42">
        <f>F50+G50</f>
        <v>32301.360000000001</v>
      </c>
      <c r="I50" s="26">
        <v>23004</v>
      </c>
      <c r="J50" s="37">
        <f t="shared" ref="J50:J71" si="43">I50*19%</f>
        <v>4370.76</v>
      </c>
      <c r="K50" s="52">
        <f t="shared" ref="K50:K52" si="44">I50+J50</f>
        <v>27374.760000000002</v>
      </c>
      <c r="L50" s="64" t="s">
        <v>111</v>
      </c>
      <c r="M50" s="65" t="s">
        <v>112</v>
      </c>
      <c r="N50" s="66" t="s">
        <v>113</v>
      </c>
      <c r="O50" s="55">
        <f t="shared" si="41"/>
        <v>30841.626666666667</v>
      </c>
    </row>
    <row r="51" spans="1:15" ht="213.75" customHeight="1" x14ac:dyDescent="0.25">
      <c r="A51" s="22"/>
      <c r="B51" s="20" t="s">
        <v>93</v>
      </c>
      <c r="C51" s="26">
        <v>34345</v>
      </c>
      <c r="D51" s="37">
        <f t="shared" ref="D51:D71" si="45">C51*19%</f>
        <v>6525.55</v>
      </c>
      <c r="E51" s="42">
        <f t="shared" si="42"/>
        <v>40870.550000000003</v>
      </c>
      <c r="F51" s="26">
        <v>33771</v>
      </c>
      <c r="G51" s="37">
        <f>F51*19%</f>
        <v>6416.49</v>
      </c>
      <c r="H51" s="42">
        <f t="shared" ref="H51:H71" si="46">F51+G51</f>
        <v>40187.49</v>
      </c>
      <c r="I51" s="26">
        <v>28620</v>
      </c>
      <c r="J51" s="37">
        <f t="shared" si="43"/>
        <v>5437.8</v>
      </c>
      <c r="K51" s="52">
        <f t="shared" si="44"/>
        <v>34057.800000000003</v>
      </c>
      <c r="L51" s="64" t="s">
        <v>111</v>
      </c>
      <c r="M51" s="65" t="s">
        <v>112</v>
      </c>
      <c r="N51" s="66" t="s">
        <v>113</v>
      </c>
      <c r="O51" s="55">
        <f t="shared" si="41"/>
        <v>38371.94666666667</v>
      </c>
    </row>
    <row r="52" spans="1:15" ht="208.5" customHeight="1" x14ac:dyDescent="0.25">
      <c r="A52" s="22"/>
      <c r="B52" s="20" t="s">
        <v>94</v>
      </c>
      <c r="C52" s="26">
        <v>35650</v>
      </c>
      <c r="D52" s="37">
        <f t="shared" si="45"/>
        <v>6773.5</v>
      </c>
      <c r="E52" s="42">
        <f t="shared" si="42"/>
        <v>42423.5</v>
      </c>
      <c r="F52" s="26">
        <v>35046</v>
      </c>
      <c r="G52" s="37">
        <f>F52*19%</f>
        <v>6658.74</v>
      </c>
      <c r="H52" s="42">
        <f t="shared" si="46"/>
        <v>41704.74</v>
      </c>
      <c r="I52" s="26">
        <v>29700</v>
      </c>
      <c r="J52" s="37">
        <f t="shared" si="43"/>
        <v>5643</v>
      </c>
      <c r="K52" s="52">
        <f t="shared" si="44"/>
        <v>35343</v>
      </c>
      <c r="L52" s="64" t="s">
        <v>111</v>
      </c>
      <c r="M52" s="65" t="s">
        <v>112</v>
      </c>
      <c r="N52" s="66" t="s">
        <v>113</v>
      </c>
      <c r="O52" s="55">
        <f t="shared" si="41"/>
        <v>39823.746666666666</v>
      </c>
    </row>
    <row r="53" spans="1:15" ht="48.75" customHeight="1" x14ac:dyDescent="0.25">
      <c r="A53" s="22"/>
      <c r="B53" s="20" t="s">
        <v>95</v>
      </c>
      <c r="C53" s="26">
        <v>1267500</v>
      </c>
      <c r="D53" s="37">
        <f t="shared" si="45"/>
        <v>240825</v>
      </c>
      <c r="E53" s="42">
        <f t="shared" si="42"/>
        <v>1508325</v>
      </c>
      <c r="F53" s="26">
        <v>1246375</v>
      </c>
      <c r="G53" s="37">
        <f t="shared" ref="G53:G71" si="47">F53*19%</f>
        <v>236811.25</v>
      </c>
      <c r="H53" s="42">
        <f t="shared" si="46"/>
        <v>1483186.25</v>
      </c>
      <c r="I53" s="26">
        <v>1056250</v>
      </c>
      <c r="J53" s="37">
        <f t="shared" si="43"/>
        <v>200687.5</v>
      </c>
      <c r="K53" s="52">
        <f t="shared" ref="K53:K71" si="48">I53+J53</f>
        <v>1256937.5</v>
      </c>
      <c r="L53" s="64" t="s">
        <v>111</v>
      </c>
      <c r="M53" s="65" t="s">
        <v>112</v>
      </c>
      <c r="N53" s="66" t="s">
        <v>113</v>
      </c>
      <c r="O53" s="55">
        <f t="shared" si="41"/>
        <v>1416149.5833333333</v>
      </c>
    </row>
    <row r="54" spans="1:15" ht="48.75" customHeight="1" x14ac:dyDescent="0.25">
      <c r="A54" s="22"/>
      <c r="B54" s="20" t="s">
        <v>96</v>
      </c>
      <c r="C54" s="26">
        <v>3960000</v>
      </c>
      <c r="D54" s="37">
        <f t="shared" si="45"/>
        <v>752400</v>
      </c>
      <c r="E54" s="42">
        <f t="shared" si="42"/>
        <v>4712400</v>
      </c>
      <c r="F54" s="26">
        <v>3894000</v>
      </c>
      <c r="G54" s="37">
        <f t="shared" si="47"/>
        <v>739860</v>
      </c>
      <c r="H54" s="42">
        <f t="shared" si="46"/>
        <v>4633860</v>
      </c>
      <c r="I54" s="26">
        <v>3300000</v>
      </c>
      <c r="J54" s="37">
        <f t="shared" si="43"/>
        <v>627000</v>
      </c>
      <c r="K54" s="52">
        <f t="shared" si="48"/>
        <v>3927000</v>
      </c>
      <c r="L54" s="64" t="s">
        <v>111</v>
      </c>
      <c r="M54" s="65" t="s">
        <v>112</v>
      </c>
      <c r="N54" s="66" t="s">
        <v>113</v>
      </c>
      <c r="O54" s="55">
        <f t="shared" si="41"/>
        <v>4424420</v>
      </c>
    </row>
    <row r="55" spans="1:15" ht="30.75" customHeight="1" x14ac:dyDescent="0.25">
      <c r="A55" s="22"/>
      <c r="B55" s="20" t="s">
        <v>99</v>
      </c>
      <c r="C55" s="26">
        <v>5198400</v>
      </c>
      <c r="D55" s="37">
        <f t="shared" si="45"/>
        <v>987696</v>
      </c>
      <c r="E55" s="42">
        <f t="shared" si="42"/>
        <v>6186096</v>
      </c>
      <c r="F55" s="26">
        <v>509760</v>
      </c>
      <c r="G55" s="37">
        <f t="shared" si="47"/>
        <v>96854.399999999994</v>
      </c>
      <c r="H55" s="42">
        <f t="shared" si="46"/>
        <v>606614.4</v>
      </c>
      <c r="I55" s="26">
        <v>432000</v>
      </c>
      <c r="J55" s="37">
        <f t="shared" si="43"/>
        <v>82080</v>
      </c>
      <c r="K55" s="52">
        <f t="shared" si="48"/>
        <v>514080</v>
      </c>
      <c r="L55" s="64" t="s">
        <v>111</v>
      </c>
      <c r="M55" s="65" t="s">
        <v>112</v>
      </c>
      <c r="N55" s="66" t="s">
        <v>113</v>
      </c>
      <c r="O55" s="55">
        <f t="shared" si="41"/>
        <v>2435596.8000000003</v>
      </c>
    </row>
    <row r="56" spans="1:15" ht="39.75" customHeight="1" x14ac:dyDescent="0.25">
      <c r="A56" s="22"/>
      <c r="B56" s="20" t="s">
        <v>97</v>
      </c>
      <c r="C56" s="26">
        <v>226800</v>
      </c>
      <c r="D56" s="37">
        <f t="shared" si="45"/>
        <v>43092</v>
      </c>
      <c r="E56" s="42">
        <f t="shared" si="42"/>
        <v>269892</v>
      </c>
      <c r="F56" s="26">
        <v>223020</v>
      </c>
      <c r="G56" s="37">
        <f t="shared" si="47"/>
        <v>42373.8</v>
      </c>
      <c r="H56" s="42">
        <f t="shared" si="46"/>
        <v>265393.8</v>
      </c>
      <c r="I56" s="26">
        <v>250000</v>
      </c>
      <c r="J56" s="37">
        <f t="shared" si="43"/>
        <v>47500</v>
      </c>
      <c r="K56" s="52">
        <f t="shared" si="48"/>
        <v>297500</v>
      </c>
      <c r="L56" s="64" t="s">
        <v>111</v>
      </c>
      <c r="M56" s="65" t="s">
        <v>112</v>
      </c>
      <c r="N56" s="66" t="s">
        <v>113</v>
      </c>
      <c r="O56" s="55">
        <f t="shared" si="41"/>
        <v>277595.26666666666</v>
      </c>
    </row>
    <row r="57" spans="1:15" ht="41.25" customHeight="1" x14ac:dyDescent="0.25">
      <c r="A57" s="22"/>
      <c r="B57" s="20" t="s">
        <v>98</v>
      </c>
      <c r="C57" s="26">
        <v>6156000</v>
      </c>
      <c r="D57" s="37">
        <f t="shared" si="45"/>
        <v>1169640</v>
      </c>
      <c r="E57" s="42">
        <f t="shared" si="42"/>
        <v>7325640</v>
      </c>
      <c r="F57" s="26">
        <v>6053400</v>
      </c>
      <c r="G57" s="37">
        <f t="shared" si="47"/>
        <v>1150146</v>
      </c>
      <c r="H57" s="42">
        <f t="shared" si="46"/>
        <v>7203546</v>
      </c>
      <c r="I57" s="26">
        <v>5130000</v>
      </c>
      <c r="J57" s="37">
        <f t="shared" si="43"/>
        <v>974700</v>
      </c>
      <c r="K57" s="52">
        <f t="shared" si="48"/>
        <v>6104700</v>
      </c>
      <c r="L57" s="64" t="s">
        <v>111</v>
      </c>
      <c r="M57" s="65" t="s">
        <v>112</v>
      </c>
      <c r="N57" s="66" t="s">
        <v>113</v>
      </c>
      <c r="O57" s="55">
        <f t="shared" si="41"/>
        <v>6877962</v>
      </c>
    </row>
    <row r="58" spans="1:15" ht="41.25" customHeight="1" x14ac:dyDescent="0.25">
      <c r="A58" s="22"/>
      <c r="B58" s="20" t="s">
        <v>69</v>
      </c>
      <c r="C58" s="26">
        <v>891000</v>
      </c>
      <c r="D58" s="37">
        <f t="shared" si="45"/>
        <v>169290</v>
      </c>
      <c r="E58" s="42">
        <f t="shared" si="42"/>
        <v>1060290</v>
      </c>
      <c r="F58" s="26">
        <v>876150</v>
      </c>
      <c r="G58" s="37">
        <f t="shared" si="47"/>
        <v>166468.5</v>
      </c>
      <c r="H58" s="42">
        <f t="shared" si="46"/>
        <v>1042618.5</v>
      </c>
      <c r="I58" s="26">
        <v>742500</v>
      </c>
      <c r="J58" s="37">
        <f t="shared" si="43"/>
        <v>141075</v>
      </c>
      <c r="K58" s="52">
        <f t="shared" si="48"/>
        <v>883575</v>
      </c>
      <c r="L58" s="64" t="s">
        <v>111</v>
      </c>
      <c r="M58" s="65" t="s">
        <v>112</v>
      </c>
      <c r="N58" s="66" t="s">
        <v>113</v>
      </c>
      <c r="O58" s="55">
        <f t="shared" si="41"/>
        <v>995494.5</v>
      </c>
    </row>
    <row r="59" spans="1:15" ht="34.5" customHeight="1" x14ac:dyDescent="0.25">
      <c r="A59" s="22"/>
      <c r="B59" s="20" t="s">
        <v>70</v>
      </c>
      <c r="C59" s="26">
        <v>24300</v>
      </c>
      <c r="D59" s="37">
        <f t="shared" si="45"/>
        <v>4617</v>
      </c>
      <c r="E59" s="42">
        <f t="shared" si="42"/>
        <v>28917</v>
      </c>
      <c r="F59" s="26">
        <v>23895</v>
      </c>
      <c r="G59" s="37">
        <f t="shared" si="47"/>
        <v>4540.05</v>
      </c>
      <c r="H59" s="42">
        <f t="shared" si="46"/>
        <v>28435.05</v>
      </c>
      <c r="I59" s="26">
        <v>20250</v>
      </c>
      <c r="J59" s="37">
        <f t="shared" si="43"/>
        <v>3847.5</v>
      </c>
      <c r="K59" s="52">
        <f t="shared" si="48"/>
        <v>24097.5</v>
      </c>
      <c r="L59" s="64" t="s">
        <v>111</v>
      </c>
      <c r="M59" s="65" t="s">
        <v>112</v>
      </c>
      <c r="N59" s="66" t="s">
        <v>113</v>
      </c>
      <c r="O59" s="55">
        <f t="shared" si="41"/>
        <v>27149.850000000002</v>
      </c>
    </row>
    <row r="60" spans="1:15" ht="34.5" customHeight="1" x14ac:dyDescent="0.25">
      <c r="A60" s="22"/>
      <c r="B60" s="20" t="s">
        <v>71</v>
      </c>
      <c r="C60" s="26">
        <v>4860</v>
      </c>
      <c r="D60" s="37">
        <f t="shared" si="45"/>
        <v>923.4</v>
      </c>
      <c r="E60" s="42">
        <f t="shared" si="42"/>
        <v>5783.4</v>
      </c>
      <c r="F60" s="26">
        <v>4779</v>
      </c>
      <c r="G60" s="37">
        <f t="shared" si="47"/>
        <v>908.01</v>
      </c>
      <c r="H60" s="42">
        <f t="shared" si="46"/>
        <v>5687.01</v>
      </c>
      <c r="I60" s="26">
        <v>4050</v>
      </c>
      <c r="J60" s="37">
        <f t="shared" si="43"/>
        <v>769.5</v>
      </c>
      <c r="K60" s="52">
        <f t="shared" si="48"/>
        <v>4819.5</v>
      </c>
      <c r="L60" s="64" t="s">
        <v>111</v>
      </c>
      <c r="M60" s="65" t="s">
        <v>112</v>
      </c>
      <c r="N60" s="66" t="s">
        <v>113</v>
      </c>
      <c r="O60" s="55">
        <f t="shared" si="41"/>
        <v>5429.97</v>
      </c>
    </row>
    <row r="61" spans="1:15" ht="40.5" customHeight="1" x14ac:dyDescent="0.25">
      <c r="A61" s="22"/>
      <c r="B61" s="20" t="s">
        <v>72</v>
      </c>
      <c r="C61" s="26">
        <v>126000</v>
      </c>
      <c r="D61" s="37">
        <f t="shared" si="45"/>
        <v>23940</v>
      </c>
      <c r="E61" s="42">
        <f t="shared" si="42"/>
        <v>149940</v>
      </c>
      <c r="F61" s="26">
        <v>123900</v>
      </c>
      <c r="G61" s="37">
        <f t="shared" si="47"/>
        <v>23541</v>
      </c>
      <c r="H61" s="42">
        <f t="shared" si="46"/>
        <v>147441</v>
      </c>
      <c r="I61" s="26">
        <v>105000</v>
      </c>
      <c r="J61" s="37">
        <f t="shared" si="43"/>
        <v>19950</v>
      </c>
      <c r="K61" s="52">
        <f t="shared" si="48"/>
        <v>124950</v>
      </c>
      <c r="L61" s="64" t="s">
        <v>111</v>
      </c>
      <c r="M61" s="65" t="s">
        <v>112</v>
      </c>
      <c r="N61" s="66" t="s">
        <v>113</v>
      </c>
      <c r="O61" s="55">
        <f t="shared" si="41"/>
        <v>140777</v>
      </c>
    </row>
    <row r="62" spans="1:15" ht="48.75" customHeight="1" x14ac:dyDescent="0.25">
      <c r="A62" s="22"/>
      <c r="B62" s="20" t="s">
        <v>73</v>
      </c>
      <c r="C62" s="26">
        <v>72900</v>
      </c>
      <c r="D62" s="37">
        <f t="shared" si="45"/>
        <v>13851</v>
      </c>
      <c r="E62" s="42">
        <f t="shared" si="42"/>
        <v>86751</v>
      </c>
      <c r="F62" s="26">
        <v>71685</v>
      </c>
      <c r="G62" s="37">
        <f t="shared" si="47"/>
        <v>13620.15</v>
      </c>
      <c r="H62" s="42">
        <f t="shared" si="46"/>
        <v>85305.15</v>
      </c>
      <c r="I62" s="26">
        <v>60750</v>
      </c>
      <c r="J62" s="37">
        <f t="shared" si="43"/>
        <v>11542.5</v>
      </c>
      <c r="K62" s="52">
        <f t="shared" si="48"/>
        <v>72292.5</v>
      </c>
      <c r="L62" s="64" t="s">
        <v>111</v>
      </c>
      <c r="M62" s="65" t="s">
        <v>112</v>
      </c>
      <c r="N62" s="66" t="s">
        <v>113</v>
      </c>
      <c r="O62" s="55">
        <f t="shared" si="41"/>
        <v>81449.55</v>
      </c>
    </row>
    <row r="63" spans="1:15" ht="48.75" customHeight="1" x14ac:dyDescent="0.25">
      <c r="A63" s="22"/>
      <c r="B63" s="20" t="s">
        <v>74</v>
      </c>
      <c r="C63" s="26">
        <v>243000</v>
      </c>
      <c r="D63" s="37">
        <f t="shared" si="45"/>
        <v>46170</v>
      </c>
      <c r="E63" s="42">
        <f t="shared" si="42"/>
        <v>289170</v>
      </c>
      <c r="F63" s="26">
        <v>238950</v>
      </c>
      <c r="G63" s="37">
        <f t="shared" si="47"/>
        <v>45400.5</v>
      </c>
      <c r="H63" s="42">
        <f t="shared" si="46"/>
        <v>284350.5</v>
      </c>
      <c r="I63" s="26">
        <v>202500</v>
      </c>
      <c r="J63" s="37">
        <f t="shared" si="43"/>
        <v>38475</v>
      </c>
      <c r="K63" s="52">
        <f t="shared" si="48"/>
        <v>240975</v>
      </c>
      <c r="L63" s="64" t="s">
        <v>111</v>
      </c>
      <c r="M63" s="65" t="s">
        <v>112</v>
      </c>
      <c r="N63" s="66" t="s">
        <v>113</v>
      </c>
      <c r="O63" s="55">
        <f t="shared" si="41"/>
        <v>271498.5</v>
      </c>
    </row>
    <row r="64" spans="1:15" ht="48.75" customHeight="1" x14ac:dyDescent="0.25">
      <c r="A64" s="22"/>
      <c r="B64" s="20" t="s">
        <v>85</v>
      </c>
      <c r="C64" s="26">
        <v>8910000</v>
      </c>
      <c r="D64" s="37">
        <f t="shared" si="45"/>
        <v>1692900</v>
      </c>
      <c r="E64" s="42">
        <f t="shared" si="42"/>
        <v>10602900</v>
      </c>
      <c r="F64" s="26">
        <v>876150</v>
      </c>
      <c r="G64" s="37">
        <f t="shared" si="47"/>
        <v>166468.5</v>
      </c>
      <c r="H64" s="42">
        <f t="shared" si="46"/>
        <v>1042618.5</v>
      </c>
      <c r="I64" s="26">
        <v>742500</v>
      </c>
      <c r="J64" s="37">
        <f t="shared" si="43"/>
        <v>141075</v>
      </c>
      <c r="K64" s="52">
        <f t="shared" si="48"/>
        <v>883575</v>
      </c>
      <c r="L64" s="64" t="s">
        <v>111</v>
      </c>
      <c r="M64" s="65" t="s">
        <v>112</v>
      </c>
      <c r="N64" s="66" t="s">
        <v>113</v>
      </c>
      <c r="O64" s="55">
        <f t="shared" si="41"/>
        <v>4176364.5</v>
      </c>
    </row>
    <row r="65" spans="1:15" ht="48.75" customHeight="1" x14ac:dyDescent="0.25">
      <c r="A65" s="22"/>
      <c r="B65" s="20" t="s">
        <v>75</v>
      </c>
      <c r="C65" s="26">
        <v>8586000</v>
      </c>
      <c r="D65" s="37">
        <f t="shared" si="45"/>
        <v>1631340</v>
      </c>
      <c r="E65" s="42">
        <f t="shared" si="42"/>
        <v>10217340</v>
      </c>
      <c r="F65" s="26">
        <v>8442900</v>
      </c>
      <c r="G65" s="37">
        <f t="shared" si="47"/>
        <v>1604151</v>
      </c>
      <c r="H65" s="42">
        <f t="shared" si="46"/>
        <v>10047051</v>
      </c>
      <c r="I65" s="26">
        <v>7155000</v>
      </c>
      <c r="J65" s="37">
        <f t="shared" si="43"/>
        <v>1359450</v>
      </c>
      <c r="K65" s="52">
        <f t="shared" si="48"/>
        <v>8514450</v>
      </c>
      <c r="L65" s="64" t="s">
        <v>111</v>
      </c>
      <c r="M65" s="65" t="s">
        <v>112</v>
      </c>
      <c r="N65" s="66" t="s">
        <v>113</v>
      </c>
      <c r="O65" s="55">
        <f t="shared" si="41"/>
        <v>9592947</v>
      </c>
    </row>
    <row r="66" spans="1:15" ht="48.75" customHeight="1" x14ac:dyDescent="0.25">
      <c r="A66" s="22"/>
      <c r="B66" s="20" t="s">
        <v>76</v>
      </c>
      <c r="C66" s="26">
        <v>728400</v>
      </c>
      <c r="D66" s="37">
        <f t="shared" si="45"/>
        <v>138396</v>
      </c>
      <c r="E66" s="42">
        <f t="shared" si="42"/>
        <v>866796</v>
      </c>
      <c r="F66" s="26">
        <v>9962622</v>
      </c>
      <c r="G66" s="37">
        <f t="shared" si="47"/>
        <v>1892898.18</v>
      </c>
      <c r="H66" s="42">
        <f t="shared" si="46"/>
        <v>11855520.18</v>
      </c>
      <c r="I66" s="26">
        <v>607000</v>
      </c>
      <c r="J66" s="37">
        <f t="shared" si="43"/>
        <v>115330</v>
      </c>
      <c r="K66" s="52">
        <f t="shared" si="48"/>
        <v>722330</v>
      </c>
      <c r="L66" s="64" t="s">
        <v>111</v>
      </c>
      <c r="M66" s="65" t="s">
        <v>112</v>
      </c>
      <c r="N66" s="66" t="s">
        <v>113</v>
      </c>
      <c r="O66" s="55">
        <f t="shared" si="41"/>
        <v>4481548.7266666666</v>
      </c>
    </row>
    <row r="67" spans="1:15" ht="48.75" customHeight="1" x14ac:dyDescent="0.25">
      <c r="A67" s="22"/>
      <c r="B67" s="20" t="s">
        <v>84</v>
      </c>
      <c r="C67" s="25">
        <v>810000</v>
      </c>
      <c r="D67" s="37">
        <f t="shared" si="45"/>
        <v>153900</v>
      </c>
      <c r="E67" s="42">
        <f t="shared" si="42"/>
        <v>963900</v>
      </c>
      <c r="F67" s="25">
        <v>796500</v>
      </c>
      <c r="G67" s="37">
        <f t="shared" si="47"/>
        <v>151335</v>
      </c>
      <c r="H67" s="42">
        <f t="shared" si="46"/>
        <v>947835</v>
      </c>
      <c r="I67" s="25">
        <v>675000</v>
      </c>
      <c r="J67" s="37">
        <f t="shared" si="43"/>
        <v>128250</v>
      </c>
      <c r="K67" s="52">
        <f t="shared" si="48"/>
        <v>803250</v>
      </c>
      <c r="L67" s="56" t="s">
        <v>111</v>
      </c>
      <c r="M67" s="65" t="s">
        <v>112</v>
      </c>
      <c r="N67" s="66" t="s">
        <v>113</v>
      </c>
      <c r="O67" s="55">
        <f t="shared" si="41"/>
        <v>904995</v>
      </c>
    </row>
    <row r="68" spans="1:15" ht="48.75" customHeight="1" x14ac:dyDescent="0.25">
      <c r="A68" s="22"/>
      <c r="B68" s="20" t="s">
        <v>83</v>
      </c>
      <c r="C68" s="26">
        <v>243000</v>
      </c>
      <c r="D68" s="37">
        <f t="shared" si="45"/>
        <v>46170</v>
      </c>
      <c r="E68" s="42">
        <f t="shared" si="42"/>
        <v>289170</v>
      </c>
      <c r="F68" s="26">
        <v>238950</v>
      </c>
      <c r="G68" s="37">
        <f t="shared" si="47"/>
        <v>45400.5</v>
      </c>
      <c r="H68" s="42">
        <f t="shared" si="46"/>
        <v>284350.5</v>
      </c>
      <c r="I68" s="26">
        <v>220000</v>
      </c>
      <c r="J68" s="37">
        <f t="shared" si="43"/>
        <v>41800</v>
      </c>
      <c r="K68" s="52">
        <f t="shared" si="48"/>
        <v>261800</v>
      </c>
      <c r="L68" s="64" t="s">
        <v>111</v>
      </c>
      <c r="M68" s="65" t="s">
        <v>112</v>
      </c>
      <c r="N68" s="66" t="s">
        <v>113</v>
      </c>
      <c r="O68" s="55">
        <f t="shared" si="41"/>
        <v>278440.16666666669</v>
      </c>
    </row>
    <row r="69" spans="1:15" ht="48.75" customHeight="1" x14ac:dyDescent="0.25">
      <c r="A69" s="22"/>
      <c r="B69" s="20" t="s">
        <v>77</v>
      </c>
      <c r="C69" s="26">
        <v>226800</v>
      </c>
      <c r="D69" s="37">
        <f t="shared" si="45"/>
        <v>43092</v>
      </c>
      <c r="E69" s="42">
        <f t="shared" si="42"/>
        <v>269892</v>
      </c>
      <c r="F69" s="26">
        <v>223020</v>
      </c>
      <c r="G69" s="37">
        <f t="shared" si="47"/>
        <v>42373.8</v>
      </c>
      <c r="H69" s="42">
        <f t="shared" si="46"/>
        <v>265393.8</v>
      </c>
      <c r="I69" s="26">
        <v>189000</v>
      </c>
      <c r="J69" s="37">
        <f t="shared" si="43"/>
        <v>35910</v>
      </c>
      <c r="K69" s="52">
        <f t="shared" si="48"/>
        <v>224910</v>
      </c>
      <c r="L69" s="64" t="s">
        <v>111</v>
      </c>
      <c r="M69" s="65" t="s">
        <v>112</v>
      </c>
      <c r="N69" s="66" t="s">
        <v>113</v>
      </c>
      <c r="O69" s="55">
        <f t="shared" si="41"/>
        <v>253398.6</v>
      </c>
    </row>
    <row r="70" spans="1:15" ht="48.75" customHeight="1" x14ac:dyDescent="0.25">
      <c r="A70" s="22"/>
      <c r="B70" s="20" t="s">
        <v>100</v>
      </c>
      <c r="C70" s="26">
        <v>5184000</v>
      </c>
      <c r="D70" s="37">
        <f t="shared" si="45"/>
        <v>984960</v>
      </c>
      <c r="E70" s="42">
        <f>C70+D70</f>
        <v>6168960</v>
      </c>
      <c r="F70" s="26">
        <v>5097600</v>
      </c>
      <c r="G70" s="37">
        <f t="shared" si="47"/>
        <v>968544</v>
      </c>
      <c r="H70" s="42">
        <f t="shared" si="46"/>
        <v>6066144</v>
      </c>
      <c r="I70" s="26">
        <v>4320000</v>
      </c>
      <c r="J70" s="37">
        <f t="shared" si="43"/>
        <v>820800</v>
      </c>
      <c r="K70" s="52">
        <f t="shared" si="48"/>
        <v>5140800</v>
      </c>
      <c r="L70" s="64" t="s">
        <v>111</v>
      </c>
      <c r="M70" s="65" t="s">
        <v>112</v>
      </c>
      <c r="N70" s="66" t="s">
        <v>113</v>
      </c>
      <c r="O70" s="55">
        <f t="shared" si="41"/>
        <v>5791968</v>
      </c>
    </row>
    <row r="71" spans="1:15" ht="48.75" customHeight="1" x14ac:dyDescent="0.25">
      <c r="A71" s="22"/>
      <c r="B71" s="20" t="s">
        <v>101</v>
      </c>
      <c r="C71" s="26">
        <v>1977000</v>
      </c>
      <c r="D71" s="37">
        <f t="shared" si="45"/>
        <v>375630</v>
      </c>
      <c r="E71" s="42">
        <f>C71+D71</f>
        <v>2352630</v>
      </c>
      <c r="F71" s="26">
        <v>1977600</v>
      </c>
      <c r="G71" s="37">
        <f t="shared" si="47"/>
        <v>375744</v>
      </c>
      <c r="H71" s="42">
        <f t="shared" si="46"/>
        <v>2353344</v>
      </c>
      <c r="I71" s="26">
        <v>1620000</v>
      </c>
      <c r="J71" s="37">
        <f t="shared" si="43"/>
        <v>307800</v>
      </c>
      <c r="K71" s="52">
        <f t="shared" si="48"/>
        <v>1927800</v>
      </c>
      <c r="L71" s="64" t="s">
        <v>111</v>
      </c>
      <c r="M71" s="65" t="s">
        <v>112</v>
      </c>
      <c r="N71" s="66" t="s">
        <v>113</v>
      </c>
      <c r="O71" s="55">
        <f t="shared" si="41"/>
        <v>2211258</v>
      </c>
    </row>
    <row r="72" spans="1:15" ht="54.75" customHeight="1" x14ac:dyDescent="0.25">
      <c r="A72" s="22"/>
      <c r="B72" s="17" t="s">
        <v>34</v>
      </c>
      <c r="C72" s="34"/>
      <c r="D72" s="39"/>
      <c r="E72" s="44"/>
      <c r="F72" s="34"/>
      <c r="G72" s="39"/>
      <c r="H72" s="44"/>
      <c r="I72" s="34"/>
      <c r="J72" s="39"/>
      <c r="K72" s="51"/>
      <c r="L72" s="61" t="s">
        <v>111</v>
      </c>
      <c r="M72" s="62" t="s">
        <v>112</v>
      </c>
      <c r="N72" s="63" t="s">
        <v>113</v>
      </c>
      <c r="O72" s="55"/>
    </row>
    <row r="73" spans="1:15" ht="213" customHeight="1" x14ac:dyDescent="0.25">
      <c r="A73" s="93"/>
      <c r="B73" s="20" t="s">
        <v>79</v>
      </c>
      <c r="C73" s="26">
        <v>2721600</v>
      </c>
      <c r="D73" s="37">
        <f>C73*19%</f>
        <v>517104</v>
      </c>
      <c r="E73" s="42">
        <f>C73+D73</f>
        <v>3238704</v>
      </c>
      <c r="F73" s="26">
        <v>2676240</v>
      </c>
      <c r="G73" s="37">
        <f>F73*19%</f>
        <v>508485.60000000003</v>
      </c>
      <c r="H73" s="42">
        <f>F73+G73</f>
        <v>3184725.6</v>
      </c>
      <c r="I73" s="26">
        <v>2268000</v>
      </c>
      <c r="J73" s="37">
        <f>I73*19%</f>
        <v>430920</v>
      </c>
      <c r="K73" s="52">
        <f t="shared" ref="K73:K96" si="49">I73+J73</f>
        <v>2698920</v>
      </c>
      <c r="L73" s="64" t="s">
        <v>111</v>
      </c>
      <c r="M73" s="65" t="s">
        <v>112</v>
      </c>
      <c r="N73" s="66" t="s">
        <v>113</v>
      </c>
      <c r="O73" s="55">
        <f t="shared" ref="O73:O96" si="50">AVERAGE(E73,H73,K73)</f>
        <v>3040783.1999999997</v>
      </c>
    </row>
    <row r="74" spans="1:15" ht="156.75" x14ac:dyDescent="0.25">
      <c r="A74" s="93"/>
      <c r="B74" s="20" t="s">
        <v>78</v>
      </c>
      <c r="C74" s="26">
        <v>18756000</v>
      </c>
      <c r="D74" s="37">
        <f t="shared" ref="D74:D96" si="51">C74*19%</f>
        <v>3563640</v>
      </c>
      <c r="E74" s="42">
        <f t="shared" ref="E74:E96" si="52">C74+D74</f>
        <v>22319640</v>
      </c>
      <c r="F74" s="26">
        <v>18443400</v>
      </c>
      <c r="G74" s="37">
        <f>F74*19%</f>
        <v>3504246</v>
      </c>
      <c r="H74" s="42">
        <f t="shared" ref="H74:H96" si="53">F74+G74</f>
        <v>21947646</v>
      </c>
      <c r="I74" s="26">
        <v>15620000</v>
      </c>
      <c r="J74" s="37">
        <f>I74*19%</f>
        <v>2967800</v>
      </c>
      <c r="K74" s="52">
        <f t="shared" si="49"/>
        <v>18587800</v>
      </c>
      <c r="L74" s="64" t="s">
        <v>111</v>
      </c>
      <c r="M74" s="65" t="s">
        <v>112</v>
      </c>
      <c r="N74" s="66" t="s">
        <v>113</v>
      </c>
      <c r="O74" s="55">
        <f t="shared" si="50"/>
        <v>20951695.333333332</v>
      </c>
    </row>
    <row r="75" spans="1:15" ht="38.1" customHeight="1" x14ac:dyDescent="0.25">
      <c r="A75" s="93"/>
      <c r="B75" s="8" t="s">
        <v>35</v>
      </c>
      <c r="C75" s="31">
        <v>648000</v>
      </c>
      <c r="D75" s="37">
        <f t="shared" si="51"/>
        <v>123120</v>
      </c>
      <c r="E75" s="42">
        <f t="shared" si="52"/>
        <v>771120</v>
      </c>
      <c r="F75" s="31">
        <v>637200</v>
      </c>
      <c r="G75" s="37">
        <f t="shared" ref="G75:G96" si="54">F75*19%</f>
        <v>121068</v>
      </c>
      <c r="H75" s="42">
        <f t="shared" si="53"/>
        <v>758268</v>
      </c>
      <c r="I75" s="31">
        <v>102600</v>
      </c>
      <c r="J75" s="37">
        <f>I75*19%</f>
        <v>19494</v>
      </c>
      <c r="K75" s="52">
        <f t="shared" si="49"/>
        <v>122094</v>
      </c>
      <c r="L75" s="72" t="s">
        <v>111</v>
      </c>
      <c r="M75" s="65" t="s">
        <v>112</v>
      </c>
      <c r="N75" s="66" t="s">
        <v>113</v>
      </c>
      <c r="O75" s="55">
        <f t="shared" si="50"/>
        <v>550494</v>
      </c>
    </row>
    <row r="76" spans="1:15" ht="39.75" customHeight="1" x14ac:dyDescent="0.25">
      <c r="A76" s="93"/>
      <c r="B76" s="8" t="s">
        <v>36</v>
      </c>
      <c r="C76" s="31">
        <v>2240820</v>
      </c>
      <c r="D76" s="37">
        <f t="shared" si="51"/>
        <v>425755.8</v>
      </c>
      <c r="E76" s="42">
        <f t="shared" si="52"/>
        <v>2666575.7999999998</v>
      </c>
      <c r="F76" s="31">
        <v>2203473</v>
      </c>
      <c r="G76" s="37">
        <f t="shared" si="54"/>
        <v>418659.87</v>
      </c>
      <c r="H76" s="42">
        <f t="shared" si="53"/>
        <v>2622132.87</v>
      </c>
      <c r="I76" s="31">
        <v>354797</v>
      </c>
      <c r="J76" s="37">
        <f>I76*19%</f>
        <v>67411.430000000008</v>
      </c>
      <c r="K76" s="52">
        <f t="shared" si="49"/>
        <v>422208.43</v>
      </c>
      <c r="L76" s="72" t="s">
        <v>111</v>
      </c>
      <c r="M76" s="65" t="s">
        <v>112</v>
      </c>
      <c r="N76" s="66" t="s">
        <v>113</v>
      </c>
      <c r="O76" s="55">
        <f t="shared" si="50"/>
        <v>1903639.0333333332</v>
      </c>
    </row>
    <row r="77" spans="1:15" ht="39.75" customHeight="1" x14ac:dyDescent="0.25">
      <c r="A77" s="93"/>
      <c r="B77" s="8" t="s">
        <v>37</v>
      </c>
      <c r="C77" s="31">
        <v>612000</v>
      </c>
      <c r="D77" s="37">
        <f t="shared" si="51"/>
        <v>116280</v>
      </c>
      <c r="E77" s="42">
        <f t="shared" si="52"/>
        <v>728280</v>
      </c>
      <c r="F77" s="31">
        <v>601800</v>
      </c>
      <c r="G77" s="37">
        <f t="shared" si="54"/>
        <v>114342</v>
      </c>
      <c r="H77" s="42">
        <f t="shared" si="53"/>
        <v>716142</v>
      </c>
      <c r="I77" s="31">
        <v>96900</v>
      </c>
      <c r="J77" s="37">
        <f>I77*19%</f>
        <v>18411</v>
      </c>
      <c r="K77" s="52">
        <f t="shared" si="49"/>
        <v>115311</v>
      </c>
      <c r="L77" s="72" t="s">
        <v>111</v>
      </c>
      <c r="M77" s="65" t="s">
        <v>112</v>
      </c>
      <c r="N77" s="66" t="s">
        <v>113</v>
      </c>
      <c r="O77" s="55">
        <f t="shared" si="50"/>
        <v>519911</v>
      </c>
    </row>
    <row r="78" spans="1:15" ht="39.75" customHeight="1" x14ac:dyDescent="0.25">
      <c r="A78" s="93"/>
      <c r="B78" s="8" t="s">
        <v>38</v>
      </c>
      <c r="C78" s="31">
        <v>2880000</v>
      </c>
      <c r="D78" s="37">
        <f t="shared" si="51"/>
        <v>547200</v>
      </c>
      <c r="E78" s="42">
        <f t="shared" si="52"/>
        <v>3427200</v>
      </c>
      <c r="F78" s="31">
        <v>283200</v>
      </c>
      <c r="G78" s="37">
        <f t="shared" si="54"/>
        <v>53808</v>
      </c>
      <c r="H78" s="42">
        <f t="shared" si="53"/>
        <v>337008</v>
      </c>
      <c r="I78" s="31">
        <v>456000</v>
      </c>
      <c r="J78" s="37">
        <f>I79*19%</f>
        <v>105412</v>
      </c>
      <c r="K78" s="52">
        <f t="shared" si="49"/>
        <v>561412</v>
      </c>
      <c r="L78" s="72" t="s">
        <v>111</v>
      </c>
      <c r="M78" s="65" t="s">
        <v>112</v>
      </c>
      <c r="N78" s="66" t="s">
        <v>113</v>
      </c>
      <c r="O78" s="55">
        <f t="shared" si="50"/>
        <v>1441873.3333333333</v>
      </c>
    </row>
    <row r="79" spans="1:15" ht="39.75" customHeight="1" x14ac:dyDescent="0.25">
      <c r="A79" s="93"/>
      <c r="B79" s="8" t="s">
        <v>39</v>
      </c>
      <c r="C79" s="31">
        <v>3504000</v>
      </c>
      <c r="D79" s="37">
        <f t="shared" si="51"/>
        <v>665760</v>
      </c>
      <c r="E79" s="42">
        <f t="shared" si="52"/>
        <v>4169760</v>
      </c>
      <c r="F79" s="31">
        <v>3445600</v>
      </c>
      <c r="G79" s="37">
        <f t="shared" si="54"/>
        <v>654664</v>
      </c>
      <c r="H79" s="42">
        <f t="shared" si="53"/>
        <v>4100264</v>
      </c>
      <c r="I79" s="31">
        <v>554800</v>
      </c>
      <c r="J79" s="37">
        <f t="shared" ref="J79:J96" si="55">I79*19%</f>
        <v>105412</v>
      </c>
      <c r="K79" s="52">
        <f t="shared" si="49"/>
        <v>660212</v>
      </c>
      <c r="L79" s="72" t="s">
        <v>111</v>
      </c>
      <c r="M79" s="65" t="s">
        <v>112</v>
      </c>
      <c r="N79" s="66" t="s">
        <v>113</v>
      </c>
      <c r="O79" s="55">
        <f t="shared" si="50"/>
        <v>2976745.3333333335</v>
      </c>
    </row>
    <row r="80" spans="1:15" ht="39.75" customHeight="1" x14ac:dyDescent="0.25">
      <c r="A80" s="93"/>
      <c r="B80" s="8" t="s">
        <v>40</v>
      </c>
      <c r="C80" s="31">
        <v>4560720</v>
      </c>
      <c r="D80" s="37">
        <f t="shared" si="51"/>
        <v>866536.8</v>
      </c>
      <c r="E80" s="42">
        <f t="shared" si="52"/>
        <v>5427256.7999999998</v>
      </c>
      <c r="F80" s="31">
        <v>4065808</v>
      </c>
      <c r="G80" s="37">
        <f t="shared" si="54"/>
        <v>772503.52</v>
      </c>
      <c r="H80" s="42">
        <f t="shared" si="53"/>
        <v>4838311.5199999996</v>
      </c>
      <c r="I80" s="31">
        <v>722114</v>
      </c>
      <c r="J80" s="37">
        <f t="shared" si="55"/>
        <v>137201.66</v>
      </c>
      <c r="K80" s="52">
        <f t="shared" si="49"/>
        <v>859315.66</v>
      </c>
      <c r="L80" s="72" t="s">
        <v>111</v>
      </c>
      <c r="M80" s="65" t="s">
        <v>112</v>
      </c>
      <c r="N80" s="66" t="s">
        <v>113</v>
      </c>
      <c r="O80" s="55">
        <f t="shared" si="50"/>
        <v>3708294.66</v>
      </c>
    </row>
    <row r="81" spans="1:15" ht="39.75" customHeight="1" x14ac:dyDescent="0.25">
      <c r="A81" s="93"/>
      <c r="B81" s="8" t="s">
        <v>41</v>
      </c>
      <c r="C81" s="31">
        <v>1976400</v>
      </c>
      <c r="D81" s="37">
        <f t="shared" si="51"/>
        <v>375516</v>
      </c>
      <c r="E81" s="42">
        <f t="shared" si="52"/>
        <v>2351916</v>
      </c>
      <c r="F81" s="31">
        <v>1943460</v>
      </c>
      <c r="G81" s="37">
        <f t="shared" si="54"/>
        <v>369257.4</v>
      </c>
      <c r="H81" s="42">
        <f t="shared" si="53"/>
        <v>2312717.4</v>
      </c>
      <c r="I81" s="31">
        <v>312930</v>
      </c>
      <c r="J81" s="37">
        <f t="shared" si="55"/>
        <v>59456.7</v>
      </c>
      <c r="K81" s="52">
        <f t="shared" si="49"/>
        <v>372386.7</v>
      </c>
      <c r="L81" s="72" t="s">
        <v>111</v>
      </c>
      <c r="M81" s="65" t="s">
        <v>112</v>
      </c>
      <c r="N81" s="66" t="s">
        <v>113</v>
      </c>
      <c r="O81" s="55">
        <f t="shared" si="50"/>
        <v>1679006.7000000002</v>
      </c>
    </row>
    <row r="82" spans="1:15" ht="39.75" customHeight="1" x14ac:dyDescent="0.25">
      <c r="A82" s="93"/>
      <c r="B82" s="8" t="s">
        <v>42</v>
      </c>
      <c r="C82" s="31">
        <v>1043520</v>
      </c>
      <c r="D82" s="37">
        <f t="shared" si="51"/>
        <v>198268.79999999999</v>
      </c>
      <c r="E82" s="42">
        <f t="shared" si="52"/>
        <v>1241788.8</v>
      </c>
      <c r="F82" s="31">
        <v>1026128</v>
      </c>
      <c r="G82" s="37">
        <f t="shared" si="54"/>
        <v>194964.32</v>
      </c>
      <c r="H82" s="42">
        <f t="shared" si="53"/>
        <v>1221092.32</v>
      </c>
      <c r="I82" s="31">
        <v>165224</v>
      </c>
      <c r="J82" s="37">
        <f t="shared" si="55"/>
        <v>31392.560000000001</v>
      </c>
      <c r="K82" s="52">
        <f t="shared" si="49"/>
        <v>196616.56</v>
      </c>
      <c r="L82" s="72" t="s">
        <v>111</v>
      </c>
      <c r="M82" s="65" t="s">
        <v>112</v>
      </c>
      <c r="N82" s="66" t="s">
        <v>113</v>
      </c>
      <c r="O82" s="55">
        <f t="shared" si="50"/>
        <v>886499.22666666668</v>
      </c>
    </row>
    <row r="83" spans="1:15" ht="57.75" customHeight="1" x14ac:dyDescent="0.25">
      <c r="A83" s="93"/>
      <c r="B83" s="8" t="s">
        <v>43</v>
      </c>
      <c r="C83" s="31">
        <v>3000000</v>
      </c>
      <c r="D83" s="37">
        <f t="shared" si="51"/>
        <v>570000</v>
      </c>
      <c r="E83" s="42">
        <f t="shared" si="52"/>
        <v>3570000</v>
      </c>
      <c r="F83" s="31">
        <v>3500000</v>
      </c>
      <c r="G83" s="37">
        <f t="shared" si="54"/>
        <v>665000</v>
      </c>
      <c r="H83" s="42">
        <f t="shared" si="53"/>
        <v>4165000</v>
      </c>
      <c r="I83" s="31">
        <v>475000</v>
      </c>
      <c r="J83" s="37">
        <f t="shared" si="55"/>
        <v>90250</v>
      </c>
      <c r="K83" s="52">
        <f t="shared" si="49"/>
        <v>565250</v>
      </c>
      <c r="L83" s="72" t="s">
        <v>111</v>
      </c>
      <c r="M83" s="65" t="s">
        <v>112</v>
      </c>
      <c r="N83" s="66" t="s">
        <v>113</v>
      </c>
      <c r="O83" s="55">
        <f t="shared" si="50"/>
        <v>2766750</v>
      </c>
    </row>
    <row r="84" spans="1:15" ht="60" customHeight="1" x14ac:dyDescent="0.25">
      <c r="A84" s="93"/>
      <c r="B84" s="8" t="s">
        <v>44</v>
      </c>
      <c r="C84" s="31">
        <v>7440000</v>
      </c>
      <c r="D84" s="37">
        <f t="shared" si="51"/>
        <v>1413600</v>
      </c>
      <c r="E84" s="42">
        <f t="shared" si="52"/>
        <v>8853600</v>
      </c>
      <c r="F84" s="31">
        <v>7316000</v>
      </c>
      <c r="G84" s="37">
        <f t="shared" si="54"/>
        <v>1390040</v>
      </c>
      <c r="H84" s="42">
        <f t="shared" si="53"/>
        <v>8706040</v>
      </c>
      <c r="I84" s="31">
        <v>6200000</v>
      </c>
      <c r="J84" s="37">
        <f t="shared" si="55"/>
        <v>1178000</v>
      </c>
      <c r="K84" s="52">
        <f t="shared" si="49"/>
        <v>7378000</v>
      </c>
      <c r="L84" s="72" t="s">
        <v>111</v>
      </c>
      <c r="M84" s="65" t="s">
        <v>112</v>
      </c>
      <c r="N84" s="66" t="s">
        <v>113</v>
      </c>
      <c r="O84" s="55">
        <f t="shared" si="50"/>
        <v>8312546.666666667</v>
      </c>
    </row>
    <row r="85" spans="1:15" ht="22.5" x14ac:dyDescent="0.25">
      <c r="A85" s="93"/>
      <c r="B85" s="8" t="s">
        <v>45</v>
      </c>
      <c r="C85" s="31">
        <v>174960</v>
      </c>
      <c r="D85" s="37">
        <f t="shared" si="51"/>
        <v>33242.400000000001</v>
      </c>
      <c r="E85" s="42">
        <f t="shared" si="52"/>
        <v>208202.4</v>
      </c>
      <c r="F85" s="31">
        <v>172044</v>
      </c>
      <c r="G85" s="37">
        <f t="shared" si="54"/>
        <v>32688.36</v>
      </c>
      <c r="H85" s="42">
        <f t="shared" si="53"/>
        <v>204732.36</v>
      </c>
      <c r="I85" s="31">
        <v>145800</v>
      </c>
      <c r="J85" s="37">
        <f t="shared" si="55"/>
        <v>27702</v>
      </c>
      <c r="K85" s="52">
        <f t="shared" si="49"/>
        <v>173502</v>
      </c>
      <c r="L85" s="72" t="s">
        <v>111</v>
      </c>
      <c r="M85" s="65" t="s">
        <v>112</v>
      </c>
      <c r="N85" s="66" t="s">
        <v>113</v>
      </c>
      <c r="O85" s="55">
        <f t="shared" si="50"/>
        <v>195478.92</v>
      </c>
    </row>
    <row r="86" spans="1:15" ht="22.5" x14ac:dyDescent="0.25">
      <c r="A86" s="93"/>
      <c r="B86" s="8" t="s">
        <v>46</v>
      </c>
      <c r="C86" s="31">
        <v>110160</v>
      </c>
      <c r="D86" s="37">
        <f t="shared" si="51"/>
        <v>20930.400000000001</v>
      </c>
      <c r="E86" s="42">
        <f t="shared" si="52"/>
        <v>131090.4</v>
      </c>
      <c r="F86" s="31">
        <v>108324</v>
      </c>
      <c r="G86" s="37">
        <f t="shared" si="54"/>
        <v>20581.560000000001</v>
      </c>
      <c r="H86" s="42">
        <f t="shared" si="53"/>
        <v>128905.56</v>
      </c>
      <c r="I86" s="31">
        <v>91800</v>
      </c>
      <c r="J86" s="37">
        <f t="shared" si="55"/>
        <v>17442</v>
      </c>
      <c r="K86" s="52">
        <f t="shared" si="49"/>
        <v>109242</v>
      </c>
      <c r="L86" s="72" t="s">
        <v>111</v>
      </c>
      <c r="M86" s="65" t="s">
        <v>112</v>
      </c>
      <c r="N86" s="66" t="s">
        <v>113</v>
      </c>
      <c r="O86" s="55">
        <f t="shared" si="50"/>
        <v>123079.31999999999</v>
      </c>
    </row>
    <row r="87" spans="1:15" ht="22.5" x14ac:dyDescent="0.25">
      <c r="A87" s="93"/>
      <c r="B87" s="8" t="s">
        <v>47</v>
      </c>
      <c r="C87" s="31">
        <v>1585200</v>
      </c>
      <c r="D87" s="37">
        <f t="shared" si="51"/>
        <v>301188</v>
      </c>
      <c r="E87" s="42">
        <f t="shared" si="52"/>
        <v>1886388</v>
      </c>
      <c r="F87" s="31">
        <v>1558780</v>
      </c>
      <c r="G87" s="37">
        <f t="shared" si="54"/>
        <v>296168.2</v>
      </c>
      <c r="H87" s="42">
        <f t="shared" si="53"/>
        <v>1854948.2</v>
      </c>
      <c r="I87" s="31">
        <v>1321000</v>
      </c>
      <c r="J87" s="37">
        <f t="shared" si="55"/>
        <v>250990</v>
      </c>
      <c r="K87" s="52">
        <f t="shared" si="49"/>
        <v>1571990</v>
      </c>
      <c r="L87" s="72" t="s">
        <v>111</v>
      </c>
      <c r="M87" s="65" t="s">
        <v>112</v>
      </c>
      <c r="N87" s="66" t="s">
        <v>113</v>
      </c>
      <c r="O87" s="55">
        <f t="shared" si="50"/>
        <v>1771108.7333333334</v>
      </c>
    </row>
    <row r="88" spans="1:15" ht="22.5" x14ac:dyDescent="0.25">
      <c r="A88" s="93"/>
      <c r="B88" s="8" t="s">
        <v>48</v>
      </c>
      <c r="C88" s="31">
        <v>1824000</v>
      </c>
      <c r="D88" s="37">
        <f t="shared" si="51"/>
        <v>346560</v>
      </c>
      <c r="E88" s="42">
        <f t="shared" si="52"/>
        <v>2170560</v>
      </c>
      <c r="F88" s="31">
        <v>1793600</v>
      </c>
      <c r="G88" s="37">
        <f t="shared" si="54"/>
        <v>340784</v>
      </c>
      <c r="H88" s="42">
        <f t="shared" si="53"/>
        <v>2134384</v>
      </c>
      <c r="I88" s="31">
        <v>1520000</v>
      </c>
      <c r="J88" s="37">
        <f t="shared" si="55"/>
        <v>288800</v>
      </c>
      <c r="K88" s="52">
        <f t="shared" si="49"/>
        <v>1808800</v>
      </c>
      <c r="L88" s="72" t="s">
        <v>111</v>
      </c>
      <c r="M88" s="65" t="s">
        <v>112</v>
      </c>
      <c r="N88" s="66" t="s">
        <v>113</v>
      </c>
      <c r="O88" s="55">
        <f t="shared" si="50"/>
        <v>2037914.6666666667</v>
      </c>
    </row>
    <row r="89" spans="1:15" ht="22.5" x14ac:dyDescent="0.25">
      <c r="A89" s="93"/>
      <c r="B89" s="8" t="s">
        <v>49</v>
      </c>
      <c r="C89" s="31">
        <v>1044600</v>
      </c>
      <c r="D89" s="37">
        <f t="shared" si="51"/>
        <v>198474</v>
      </c>
      <c r="E89" s="42">
        <f t="shared" si="52"/>
        <v>1243074</v>
      </c>
      <c r="F89" s="31">
        <v>1027190</v>
      </c>
      <c r="G89" s="37">
        <f t="shared" si="54"/>
        <v>195166.1</v>
      </c>
      <c r="H89" s="42">
        <f t="shared" si="53"/>
        <v>1222356.1000000001</v>
      </c>
      <c r="I89" s="31">
        <v>870500</v>
      </c>
      <c r="J89" s="37">
        <f t="shared" si="55"/>
        <v>165395</v>
      </c>
      <c r="K89" s="52">
        <f t="shared" si="49"/>
        <v>1035895</v>
      </c>
      <c r="L89" s="72" t="s">
        <v>111</v>
      </c>
      <c r="M89" s="65" t="s">
        <v>112</v>
      </c>
      <c r="N89" s="66" t="s">
        <v>113</v>
      </c>
      <c r="O89" s="55">
        <f t="shared" si="50"/>
        <v>1167108.3666666667</v>
      </c>
    </row>
    <row r="90" spans="1:15" ht="28.5" x14ac:dyDescent="0.25">
      <c r="A90" s="93"/>
      <c r="B90" s="8" t="s">
        <v>50</v>
      </c>
      <c r="C90" s="31">
        <v>744730</v>
      </c>
      <c r="D90" s="37">
        <f t="shared" si="51"/>
        <v>141498.70000000001</v>
      </c>
      <c r="E90" s="42">
        <f t="shared" si="52"/>
        <v>886228.7</v>
      </c>
      <c r="F90" s="31">
        <v>732308</v>
      </c>
      <c r="G90" s="37">
        <f t="shared" si="54"/>
        <v>139138.51999999999</v>
      </c>
      <c r="H90" s="42">
        <f t="shared" si="53"/>
        <v>871446.52</v>
      </c>
      <c r="I90" s="31">
        <v>620600</v>
      </c>
      <c r="J90" s="37">
        <f t="shared" si="55"/>
        <v>117914</v>
      </c>
      <c r="K90" s="52">
        <f t="shared" si="49"/>
        <v>738514</v>
      </c>
      <c r="L90" s="72" t="s">
        <v>111</v>
      </c>
      <c r="M90" s="65" t="s">
        <v>112</v>
      </c>
      <c r="N90" s="66" t="s">
        <v>113</v>
      </c>
      <c r="O90" s="55">
        <f t="shared" si="50"/>
        <v>832063.07333333325</v>
      </c>
    </row>
    <row r="91" spans="1:15" ht="22.5" x14ac:dyDescent="0.25">
      <c r="A91" s="93"/>
      <c r="B91" s="8" t="s">
        <v>51</v>
      </c>
      <c r="C91" s="31">
        <v>10480</v>
      </c>
      <c r="D91" s="37">
        <f t="shared" si="51"/>
        <v>1991.2</v>
      </c>
      <c r="E91" s="42">
        <f t="shared" si="52"/>
        <v>12471.2</v>
      </c>
      <c r="F91" s="31">
        <v>100772</v>
      </c>
      <c r="G91" s="37">
        <f t="shared" si="54"/>
        <v>19146.68</v>
      </c>
      <c r="H91" s="42">
        <f t="shared" si="53"/>
        <v>119918.68</v>
      </c>
      <c r="I91" s="31">
        <v>85400</v>
      </c>
      <c r="J91" s="37">
        <f t="shared" si="55"/>
        <v>16226</v>
      </c>
      <c r="K91" s="52">
        <f t="shared" si="49"/>
        <v>101626</v>
      </c>
      <c r="L91" s="72" t="s">
        <v>111</v>
      </c>
      <c r="M91" s="65" t="s">
        <v>112</v>
      </c>
      <c r="N91" s="66" t="s">
        <v>113</v>
      </c>
      <c r="O91" s="55">
        <f t="shared" si="50"/>
        <v>78005.293333333335</v>
      </c>
    </row>
    <row r="92" spans="1:15" ht="22.5" x14ac:dyDescent="0.25">
      <c r="A92" s="93"/>
      <c r="B92" s="8" t="s">
        <v>52</v>
      </c>
      <c r="C92" s="31">
        <v>744200</v>
      </c>
      <c r="D92" s="37">
        <f t="shared" si="51"/>
        <v>141398</v>
      </c>
      <c r="E92" s="42">
        <f t="shared" si="52"/>
        <v>885598</v>
      </c>
      <c r="F92" s="31">
        <v>731836</v>
      </c>
      <c r="G92" s="37">
        <f t="shared" si="54"/>
        <v>139048.84</v>
      </c>
      <c r="H92" s="42">
        <f t="shared" si="53"/>
        <v>870884.84</v>
      </c>
      <c r="I92" s="31">
        <v>620200</v>
      </c>
      <c r="J92" s="37">
        <f t="shared" si="55"/>
        <v>117838</v>
      </c>
      <c r="K92" s="52">
        <f t="shared" si="49"/>
        <v>738038</v>
      </c>
      <c r="L92" s="72" t="s">
        <v>111</v>
      </c>
      <c r="M92" s="65" t="s">
        <v>112</v>
      </c>
      <c r="N92" s="66" t="s">
        <v>113</v>
      </c>
      <c r="O92" s="55">
        <f t="shared" si="50"/>
        <v>831506.94666666666</v>
      </c>
    </row>
    <row r="93" spans="1:15" ht="22.5" x14ac:dyDescent="0.25">
      <c r="A93" s="93"/>
      <c r="B93" s="8" t="s">
        <v>53</v>
      </c>
      <c r="C93" s="31">
        <v>162240</v>
      </c>
      <c r="D93" s="37">
        <f t="shared" si="51"/>
        <v>30825.599999999999</v>
      </c>
      <c r="E93" s="42">
        <f t="shared" si="52"/>
        <v>193065.60000000001</v>
      </c>
      <c r="F93" s="31">
        <v>189339</v>
      </c>
      <c r="G93" s="37">
        <f t="shared" si="54"/>
        <v>35974.410000000003</v>
      </c>
      <c r="H93" s="42">
        <f t="shared" si="53"/>
        <v>225313.41</v>
      </c>
      <c r="I93" s="31">
        <v>135200</v>
      </c>
      <c r="J93" s="37">
        <f t="shared" si="55"/>
        <v>25688</v>
      </c>
      <c r="K93" s="52">
        <f t="shared" si="49"/>
        <v>160888</v>
      </c>
      <c r="L93" s="72" t="s">
        <v>111</v>
      </c>
      <c r="M93" s="65" t="s">
        <v>112</v>
      </c>
      <c r="N93" s="66" t="s">
        <v>113</v>
      </c>
      <c r="O93" s="55">
        <f t="shared" si="50"/>
        <v>193089.00333333333</v>
      </c>
    </row>
    <row r="94" spans="1:15" ht="23.25" thickBot="1" x14ac:dyDescent="0.3">
      <c r="A94" s="94"/>
      <c r="B94" s="8" t="s">
        <v>54</v>
      </c>
      <c r="C94" s="31">
        <v>6800000</v>
      </c>
      <c r="D94" s="37">
        <f t="shared" si="51"/>
        <v>1292000</v>
      </c>
      <c r="E94" s="42">
        <f t="shared" si="52"/>
        <v>8092000</v>
      </c>
      <c r="F94" s="31">
        <v>6455597</v>
      </c>
      <c r="G94" s="37">
        <f t="shared" si="54"/>
        <v>1226563.43</v>
      </c>
      <c r="H94" s="42">
        <f t="shared" si="53"/>
        <v>7682160.4299999997</v>
      </c>
      <c r="I94" s="31">
        <v>5469150</v>
      </c>
      <c r="J94" s="37">
        <f t="shared" si="55"/>
        <v>1039138.5</v>
      </c>
      <c r="K94" s="52">
        <f t="shared" si="49"/>
        <v>6508288.5</v>
      </c>
      <c r="L94" s="72" t="s">
        <v>111</v>
      </c>
      <c r="M94" s="65" t="s">
        <v>112</v>
      </c>
      <c r="N94" s="66" t="s">
        <v>113</v>
      </c>
      <c r="O94" s="55">
        <f t="shared" si="50"/>
        <v>7427482.9766666666</v>
      </c>
    </row>
    <row r="95" spans="1:15" ht="28.5" x14ac:dyDescent="0.25">
      <c r="A95" s="21"/>
      <c r="B95" s="49" t="s">
        <v>102</v>
      </c>
      <c r="C95" s="31">
        <v>4480000</v>
      </c>
      <c r="D95" s="37">
        <f t="shared" si="51"/>
        <v>851200</v>
      </c>
      <c r="E95" s="42">
        <f t="shared" si="52"/>
        <v>5331200</v>
      </c>
      <c r="F95" s="31">
        <v>4307000</v>
      </c>
      <c r="G95" s="37">
        <f t="shared" si="54"/>
        <v>818330</v>
      </c>
      <c r="H95" s="42">
        <f t="shared" si="53"/>
        <v>5125330</v>
      </c>
      <c r="I95" s="31">
        <v>3650000</v>
      </c>
      <c r="J95" s="37">
        <f t="shared" si="55"/>
        <v>693500</v>
      </c>
      <c r="K95" s="52">
        <f t="shared" si="49"/>
        <v>4343500</v>
      </c>
      <c r="L95" s="72" t="s">
        <v>111</v>
      </c>
      <c r="M95" s="65" t="s">
        <v>112</v>
      </c>
      <c r="N95" s="66" t="s">
        <v>113</v>
      </c>
      <c r="O95" s="55">
        <f t="shared" si="50"/>
        <v>4933343.333333333</v>
      </c>
    </row>
    <row r="96" spans="1:15" ht="42.75" x14ac:dyDescent="0.25">
      <c r="A96" s="21"/>
      <c r="B96" s="49" t="s">
        <v>103</v>
      </c>
      <c r="C96" s="31">
        <v>4500</v>
      </c>
      <c r="D96" s="37">
        <f t="shared" si="51"/>
        <v>855</v>
      </c>
      <c r="E96" s="42">
        <f t="shared" si="52"/>
        <v>5355</v>
      </c>
      <c r="F96" s="31">
        <v>5200</v>
      </c>
      <c r="G96" s="37">
        <f t="shared" si="54"/>
        <v>988</v>
      </c>
      <c r="H96" s="42">
        <f t="shared" si="53"/>
        <v>6188</v>
      </c>
      <c r="I96" s="31">
        <v>3500</v>
      </c>
      <c r="J96" s="37">
        <f t="shared" si="55"/>
        <v>665</v>
      </c>
      <c r="K96" s="52">
        <f t="shared" si="49"/>
        <v>4165</v>
      </c>
      <c r="L96" s="72" t="s">
        <v>111</v>
      </c>
      <c r="M96" s="65" t="s">
        <v>112</v>
      </c>
      <c r="N96" s="66" t="s">
        <v>113</v>
      </c>
      <c r="O96" s="55">
        <f t="shared" si="50"/>
        <v>5236</v>
      </c>
    </row>
    <row r="97" spans="1:15" ht="45.75" customHeight="1" thickBot="1" x14ac:dyDescent="0.3">
      <c r="A97" s="21"/>
      <c r="B97" s="17" t="s">
        <v>55</v>
      </c>
      <c r="C97" s="34"/>
      <c r="D97" s="39"/>
      <c r="E97" s="44"/>
      <c r="F97" s="34"/>
      <c r="G97" s="39"/>
      <c r="H97" s="44"/>
      <c r="I97" s="34"/>
      <c r="J97" s="39"/>
      <c r="K97" s="51"/>
      <c r="L97" s="61" t="s">
        <v>111</v>
      </c>
      <c r="M97" s="62" t="s">
        <v>112</v>
      </c>
      <c r="N97" s="63" t="s">
        <v>113</v>
      </c>
      <c r="O97" s="55"/>
    </row>
    <row r="98" spans="1:15" ht="285" customHeight="1" thickBot="1" x14ac:dyDescent="0.3">
      <c r="A98" s="6" t="s">
        <v>3</v>
      </c>
      <c r="B98" s="20" t="s">
        <v>56</v>
      </c>
      <c r="C98" s="31">
        <v>102552000</v>
      </c>
      <c r="D98" s="37">
        <f>C98*19%</f>
        <v>19484880</v>
      </c>
      <c r="E98" s="42">
        <f>C98+D98</f>
        <v>122036880</v>
      </c>
      <c r="F98" s="31">
        <v>10084800</v>
      </c>
      <c r="G98" s="37">
        <f>F98*19%</f>
        <v>1916112</v>
      </c>
      <c r="H98" s="42">
        <f>F98+G98</f>
        <v>12000912</v>
      </c>
      <c r="I98" s="31">
        <v>85460000</v>
      </c>
      <c r="J98" s="37">
        <f>I98*19%</f>
        <v>16237400</v>
      </c>
      <c r="K98" s="52">
        <f>I98+J98</f>
        <v>101697400</v>
      </c>
      <c r="L98" s="72" t="s">
        <v>111</v>
      </c>
      <c r="M98" s="65" t="s">
        <v>112</v>
      </c>
      <c r="N98" s="66" t="s">
        <v>113</v>
      </c>
      <c r="O98" s="55">
        <f>AVERAGE(E98,H98,K98)</f>
        <v>78578397.333333328</v>
      </c>
    </row>
    <row r="99" spans="1:15" ht="70.5" customHeight="1" thickBot="1" x14ac:dyDescent="0.3">
      <c r="A99" s="6"/>
      <c r="B99" s="20" t="s">
        <v>57</v>
      </c>
      <c r="C99" s="31"/>
      <c r="D99" s="37"/>
      <c r="E99" s="42"/>
      <c r="F99" s="31"/>
      <c r="G99" s="37"/>
      <c r="H99" s="42"/>
      <c r="I99" s="31"/>
      <c r="J99" s="37"/>
      <c r="K99" s="52"/>
      <c r="L99" s="72" t="s">
        <v>111</v>
      </c>
      <c r="M99" s="65" t="s">
        <v>112</v>
      </c>
      <c r="N99" s="66" t="s">
        <v>113</v>
      </c>
      <c r="O99" s="55"/>
    </row>
    <row r="100" spans="1:15" ht="70.5" customHeight="1" thickBot="1" x14ac:dyDescent="0.3">
      <c r="A100" s="6"/>
      <c r="B100" s="17" t="s">
        <v>58</v>
      </c>
      <c r="C100" s="34"/>
      <c r="D100" s="39"/>
      <c r="E100" s="44"/>
      <c r="F100" s="34"/>
      <c r="G100" s="39"/>
      <c r="H100" s="44"/>
      <c r="I100" s="34"/>
      <c r="J100" s="39"/>
      <c r="K100" s="51"/>
      <c r="L100" s="61" t="s">
        <v>111</v>
      </c>
      <c r="M100" s="62" t="s">
        <v>112</v>
      </c>
      <c r="N100" s="63" t="s">
        <v>113</v>
      </c>
      <c r="O100" s="55"/>
    </row>
    <row r="101" spans="1:15" ht="114.75" x14ac:dyDescent="0.25">
      <c r="A101" s="95" t="s">
        <v>1</v>
      </c>
      <c r="B101" s="9" t="s">
        <v>59</v>
      </c>
      <c r="C101" s="31">
        <v>4740720</v>
      </c>
      <c r="D101" s="37">
        <f>C101*19%</f>
        <v>900736.8</v>
      </c>
      <c r="E101" s="42">
        <f>C101+D101</f>
        <v>5641456.7999999998</v>
      </c>
      <c r="F101" s="31">
        <v>4800000</v>
      </c>
      <c r="G101" s="37">
        <f>F101*19%</f>
        <v>912000</v>
      </c>
      <c r="H101" s="42">
        <f>F101+G101</f>
        <v>5712000</v>
      </c>
      <c r="I101" s="31">
        <v>3950600</v>
      </c>
      <c r="J101" s="37">
        <f>I101*19%</f>
        <v>750614</v>
      </c>
      <c r="K101" s="52">
        <f>I101+J101</f>
        <v>4701214</v>
      </c>
      <c r="L101" s="72" t="s">
        <v>111</v>
      </c>
      <c r="M101" s="65" t="s">
        <v>112</v>
      </c>
      <c r="N101" s="66" t="s">
        <v>113</v>
      </c>
      <c r="O101" s="55">
        <f>AVERAGE(E101,H101,K101)</f>
        <v>5351556.9333333336</v>
      </c>
    </row>
    <row r="102" spans="1:15" ht="111" customHeight="1" x14ac:dyDescent="0.25">
      <c r="A102" s="96"/>
      <c r="B102" s="20" t="s">
        <v>60</v>
      </c>
      <c r="C102" s="31">
        <v>678720</v>
      </c>
      <c r="D102" s="37">
        <f t="shared" ref="D102:D103" si="56">C102*19%</f>
        <v>128956.8</v>
      </c>
      <c r="E102" s="42">
        <f t="shared" ref="E102:E103" si="57">C102+D102</f>
        <v>807676.8</v>
      </c>
      <c r="F102" s="31">
        <v>750000</v>
      </c>
      <c r="G102" s="37">
        <f t="shared" ref="G102:G103" si="58">F102*19%</f>
        <v>142500</v>
      </c>
      <c r="H102" s="42">
        <f t="shared" ref="H102:H103" si="59">F102+G102</f>
        <v>892500</v>
      </c>
      <c r="I102" s="31">
        <v>565600</v>
      </c>
      <c r="J102" s="37">
        <f>I102*19%</f>
        <v>107464</v>
      </c>
      <c r="K102" s="52">
        <f>I102+J102</f>
        <v>673064</v>
      </c>
      <c r="L102" s="72" t="s">
        <v>111</v>
      </c>
      <c r="M102" s="65" t="s">
        <v>112</v>
      </c>
      <c r="N102" s="66" t="s">
        <v>113</v>
      </c>
      <c r="O102" s="55">
        <f>AVERAGE(E102,H102,K102)</f>
        <v>791080.2666666666</v>
      </c>
    </row>
    <row r="103" spans="1:15" ht="69" customHeight="1" x14ac:dyDescent="0.25">
      <c r="A103" s="97"/>
      <c r="B103" s="10" t="s">
        <v>61</v>
      </c>
      <c r="C103" s="31">
        <v>95000</v>
      </c>
      <c r="D103" s="37">
        <f t="shared" si="56"/>
        <v>18050</v>
      </c>
      <c r="E103" s="42">
        <f t="shared" si="57"/>
        <v>113050</v>
      </c>
      <c r="F103" s="31">
        <v>120000</v>
      </c>
      <c r="G103" s="37">
        <f t="shared" si="58"/>
        <v>22800</v>
      </c>
      <c r="H103" s="42">
        <f t="shared" si="59"/>
        <v>142800</v>
      </c>
      <c r="I103" s="31">
        <v>75600</v>
      </c>
      <c r="J103" s="37">
        <f>I103*19%</f>
        <v>14364</v>
      </c>
      <c r="K103" s="52">
        <f>I103+J103</f>
        <v>89964</v>
      </c>
      <c r="L103" s="72" t="s">
        <v>111</v>
      </c>
      <c r="M103" s="65" t="s">
        <v>112</v>
      </c>
      <c r="N103" s="66" t="s">
        <v>113</v>
      </c>
      <c r="O103" s="55">
        <f>AVERAGE(E103,H103,K103)</f>
        <v>115271.33333333333</v>
      </c>
    </row>
    <row r="104" spans="1:15" ht="39.75" customHeight="1" x14ac:dyDescent="0.25">
      <c r="A104" s="4"/>
      <c r="B104" s="11" t="s">
        <v>10</v>
      </c>
      <c r="C104" s="98">
        <v>0</v>
      </c>
      <c r="D104" s="99"/>
      <c r="E104" s="100"/>
      <c r="F104" s="125">
        <v>0</v>
      </c>
      <c r="G104" s="126"/>
      <c r="H104" s="127"/>
      <c r="I104" s="125">
        <v>0</v>
      </c>
      <c r="J104" s="126"/>
      <c r="K104" s="135"/>
      <c r="L104" s="78">
        <v>0</v>
      </c>
      <c r="M104" s="79"/>
      <c r="N104" s="80"/>
      <c r="O104" s="55"/>
    </row>
    <row r="105" spans="1:15" s="2" customFormat="1" ht="39.75" customHeight="1" thickBot="1" x14ac:dyDescent="0.3">
      <c r="A105" s="5"/>
      <c r="B105" s="12" t="s">
        <v>6</v>
      </c>
      <c r="C105" s="32">
        <f t="shared" ref="C105:K105" si="60">SUM(C6:C103)</f>
        <v>959560089</v>
      </c>
      <c r="D105" s="40">
        <f t="shared" si="60"/>
        <v>182316416.91000003</v>
      </c>
      <c r="E105" s="45">
        <f t="shared" si="60"/>
        <v>1094381225.9099998</v>
      </c>
      <c r="F105" s="32">
        <f t="shared" si="60"/>
        <v>833766625</v>
      </c>
      <c r="G105" s="40">
        <f t="shared" si="60"/>
        <v>158415658.75000012</v>
      </c>
      <c r="H105" s="45">
        <f t="shared" si="60"/>
        <v>992182283.74999976</v>
      </c>
      <c r="I105" s="32">
        <f t="shared" si="60"/>
        <v>777684239</v>
      </c>
      <c r="J105" s="40">
        <f t="shared" si="60"/>
        <v>147778777.41000003</v>
      </c>
      <c r="K105" s="54">
        <f t="shared" si="60"/>
        <v>925463016.40999985</v>
      </c>
      <c r="L105" s="73" t="s">
        <v>111</v>
      </c>
      <c r="M105" s="74" t="s">
        <v>112</v>
      </c>
      <c r="N105" s="75" t="s">
        <v>113</v>
      </c>
      <c r="O105" s="55">
        <f>AVERAGE(E105,H105,K105)</f>
        <v>1004008842.0233332</v>
      </c>
    </row>
    <row r="106" spans="1:15" ht="23.25" customHeight="1" x14ac:dyDescent="0.25">
      <c r="B106" s="19"/>
      <c r="L106" s="76"/>
      <c r="M106" s="76"/>
      <c r="N106" s="76"/>
    </row>
    <row r="107" spans="1:15" ht="25.5" customHeight="1" x14ac:dyDescent="0.25">
      <c r="B107" s="19"/>
      <c r="L107" s="76"/>
      <c r="M107" s="76"/>
      <c r="N107" s="76"/>
    </row>
    <row r="108" spans="1:15" ht="26.25" customHeight="1" x14ac:dyDescent="0.25">
      <c r="B108" s="19"/>
      <c r="L108" s="76"/>
      <c r="M108" s="76"/>
      <c r="N108" s="76"/>
    </row>
    <row r="109" spans="1:15" ht="33" customHeight="1" x14ac:dyDescent="0.25">
      <c r="B109" s="19"/>
      <c r="L109" s="76"/>
      <c r="M109" s="76"/>
      <c r="N109" s="76"/>
    </row>
    <row r="110" spans="1:15" ht="43.5" customHeight="1" x14ac:dyDescent="0.25">
      <c r="B110" s="19"/>
      <c r="L110" s="76"/>
      <c r="M110" s="76"/>
      <c r="N110" s="76"/>
    </row>
    <row r="111" spans="1:15" ht="39.75" customHeight="1" x14ac:dyDescent="0.25">
      <c r="B111" s="19"/>
      <c r="L111" s="76"/>
      <c r="M111" s="76"/>
      <c r="N111" s="76"/>
    </row>
    <row r="112" spans="1:15" ht="39.75" customHeight="1" x14ac:dyDescent="0.25">
      <c r="B112" s="19"/>
      <c r="L112" s="76"/>
      <c r="M112" s="76"/>
      <c r="N112" s="76"/>
    </row>
    <row r="113" spans="2:14" ht="39.75" customHeight="1" x14ac:dyDescent="0.25">
      <c r="B113" s="19"/>
      <c r="L113" s="76"/>
      <c r="M113" s="76"/>
      <c r="N113" s="76"/>
    </row>
    <row r="114" spans="2:14" ht="39.75" customHeight="1" x14ac:dyDescent="0.25">
      <c r="B114" s="19"/>
      <c r="C114" s="33" t="s">
        <v>7</v>
      </c>
      <c r="F114" s="33" t="s">
        <v>7</v>
      </c>
      <c r="I114" s="33" t="s">
        <v>7</v>
      </c>
      <c r="L114" s="77" t="s">
        <v>114</v>
      </c>
      <c r="M114" s="76"/>
      <c r="N114" s="76"/>
    </row>
    <row r="115" spans="2:14" ht="39.75" customHeight="1" x14ac:dyDescent="0.25">
      <c r="B115" s="19"/>
      <c r="L115" s="76"/>
      <c r="M115" s="76"/>
      <c r="N115" s="76"/>
    </row>
    <row r="116" spans="2:14" ht="39.75" customHeight="1" x14ac:dyDescent="0.25">
      <c r="B116" s="19"/>
      <c r="L116" s="76"/>
      <c r="M116" s="76"/>
      <c r="N116" s="76"/>
    </row>
  </sheetData>
  <mergeCells count="134">
    <mergeCell ref="I104:K104"/>
    <mergeCell ref="I20:I21"/>
    <mergeCell ref="J20:J21"/>
    <mergeCell ref="K20:K21"/>
    <mergeCell ref="I44:I45"/>
    <mergeCell ref="J44:J45"/>
    <mergeCell ref="K44:K45"/>
    <mergeCell ref="K14:K15"/>
    <mergeCell ref="I16:I17"/>
    <mergeCell ref="J16:J17"/>
    <mergeCell ref="K16:K17"/>
    <mergeCell ref="I18:I19"/>
    <mergeCell ref="J18:J19"/>
    <mergeCell ref="K18:K19"/>
    <mergeCell ref="F47:F48"/>
    <mergeCell ref="G47:G48"/>
    <mergeCell ref="H47:H48"/>
    <mergeCell ref="H18:H19"/>
    <mergeCell ref="I47:I48"/>
    <mergeCell ref="J47:J48"/>
    <mergeCell ref="K47:K48"/>
    <mergeCell ref="F104:H104"/>
    <mergeCell ref="I2:K2"/>
    <mergeCell ref="I8:I9"/>
    <mergeCell ref="J8:J9"/>
    <mergeCell ref="K8:K9"/>
    <mergeCell ref="I10:I11"/>
    <mergeCell ref="J10:J11"/>
    <mergeCell ref="K10:K11"/>
    <mergeCell ref="I12:I13"/>
    <mergeCell ref="J12:J13"/>
    <mergeCell ref="K12:K13"/>
    <mergeCell ref="I14:I15"/>
    <mergeCell ref="J14:J15"/>
    <mergeCell ref="F20:F21"/>
    <mergeCell ref="G20:G21"/>
    <mergeCell ref="H20:H21"/>
    <mergeCell ref="F44:F45"/>
    <mergeCell ref="G44:G45"/>
    <mergeCell ref="H44:H45"/>
    <mergeCell ref="F16:F17"/>
    <mergeCell ref="G16:G17"/>
    <mergeCell ref="H16:H17"/>
    <mergeCell ref="F18:F19"/>
    <mergeCell ref="G18:G19"/>
    <mergeCell ref="F12:F13"/>
    <mergeCell ref="G12:G13"/>
    <mergeCell ref="H12:H13"/>
    <mergeCell ref="F14:F15"/>
    <mergeCell ref="G14:G15"/>
    <mergeCell ref="H14:H15"/>
    <mergeCell ref="F2:H2"/>
    <mergeCell ref="F8:F9"/>
    <mergeCell ref="G8:G9"/>
    <mergeCell ref="H8:H9"/>
    <mergeCell ref="F10:F11"/>
    <mergeCell ref="G10:G11"/>
    <mergeCell ref="H10:H11"/>
    <mergeCell ref="A1:E1"/>
    <mergeCell ref="A2:A3"/>
    <mergeCell ref="B2:B3"/>
    <mergeCell ref="C2:E2"/>
    <mergeCell ref="A5:A34"/>
    <mergeCell ref="B8:B9"/>
    <mergeCell ref="C8:C9"/>
    <mergeCell ref="D8:D9"/>
    <mergeCell ref="E8:E9"/>
    <mergeCell ref="B10:B11"/>
    <mergeCell ref="C10:C11"/>
    <mergeCell ref="D10:D11"/>
    <mergeCell ref="E10:E11"/>
    <mergeCell ref="B12:B13"/>
    <mergeCell ref="C12:C13"/>
    <mergeCell ref="D12:D13"/>
    <mergeCell ref="E12:E13"/>
    <mergeCell ref="B14:B15"/>
    <mergeCell ref="C14:C15"/>
    <mergeCell ref="D14:D15"/>
    <mergeCell ref="E14:E15"/>
    <mergeCell ref="B16:B17"/>
    <mergeCell ref="C16:C17"/>
    <mergeCell ref="D16:D17"/>
    <mergeCell ref="E16:E17"/>
    <mergeCell ref="B18:B19"/>
    <mergeCell ref="C18:C19"/>
    <mergeCell ref="D18:D19"/>
    <mergeCell ref="E18:E19"/>
    <mergeCell ref="B20:B21"/>
    <mergeCell ref="C20:C21"/>
    <mergeCell ref="D20:D21"/>
    <mergeCell ref="E20:E21"/>
    <mergeCell ref="A73:A94"/>
    <mergeCell ref="A101:A103"/>
    <mergeCell ref="C104:E104"/>
    <mergeCell ref="A41:A43"/>
    <mergeCell ref="A44:A49"/>
    <mergeCell ref="B44:B45"/>
    <mergeCell ref="C44:C45"/>
    <mergeCell ref="D44:D45"/>
    <mergeCell ref="E44:E45"/>
    <mergeCell ref="B47:B48"/>
    <mergeCell ref="C47:C48"/>
    <mergeCell ref="D47:D48"/>
    <mergeCell ref="E47:E48"/>
    <mergeCell ref="O4:O5"/>
    <mergeCell ref="L2:N2"/>
    <mergeCell ref="L8:L9"/>
    <mergeCell ref="M8:M9"/>
    <mergeCell ref="N8:N9"/>
    <mergeCell ref="L10:L11"/>
    <mergeCell ref="M10:M11"/>
    <mergeCell ref="N10:N11"/>
    <mergeCell ref="L12:L13"/>
    <mergeCell ref="M12:M13"/>
    <mergeCell ref="N12:N13"/>
    <mergeCell ref="L14:L15"/>
    <mergeCell ref="M14:M15"/>
    <mergeCell ref="N14:N15"/>
    <mergeCell ref="L16:L17"/>
    <mergeCell ref="M16:M17"/>
    <mergeCell ref="N16:N17"/>
    <mergeCell ref="L18:L19"/>
    <mergeCell ref="M18:M19"/>
    <mergeCell ref="N18:N19"/>
    <mergeCell ref="L104:N104"/>
    <mergeCell ref="L20:L21"/>
    <mergeCell ref="M20:M21"/>
    <mergeCell ref="N20:N21"/>
    <mergeCell ref="L44:L45"/>
    <mergeCell ref="M44:M45"/>
    <mergeCell ref="N44:N45"/>
    <mergeCell ref="L47:L48"/>
    <mergeCell ref="M47:M48"/>
    <mergeCell ref="N47:N48"/>
  </mergeCells>
  <pageMargins left="0.70866141732283472" right="0.70866141732283472" top="1.3779527559055118" bottom="0.55118110236220474" header="0.31496062992125984" footer="0.31496062992125984"/>
  <pageSetup paperSize="9" scale="6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
  <sheetViews>
    <sheetView workbookViewId="0"/>
  </sheetViews>
  <sheetFormatPr baseColWidth="10" defaultColWidth="10.710937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Estudio de mercado (2)</vt:lpstr>
      <vt:lpstr>Hoja3</vt:lpstr>
      <vt:lpstr>'Estudio de mercado (2)'!Área_de_impresión</vt:lpstr>
      <vt:lpstr>'Estudio de mercado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dc:creator>
  <cp:lastModifiedBy>Claudia Consuelo Cardozo Amaya</cp:lastModifiedBy>
  <cp:lastPrinted>2021-10-28T15:24:54Z</cp:lastPrinted>
  <dcterms:created xsi:type="dcterms:W3CDTF">2016-05-03T00:53:29Z</dcterms:created>
  <dcterms:modified xsi:type="dcterms:W3CDTF">2021-12-24T13:07:11Z</dcterms:modified>
</cp:coreProperties>
</file>