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C:\Users\hmurillo\Documents\"/>
    </mc:Choice>
  </mc:AlternateContent>
  <xr:revisionPtr revIDLastSave="0" documentId="8_{13DA071E-DECC-48E7-B788-4AFF8630138B}" xr6:coauthVersionLast="47" xr6:coauthVersionMax="47" xr10:uidLastSave="{00000000-0000-0000-0000-000000000000}"/>
  <bookViews>
    <workbookView xWindow="-120" yWindow="-120" windowWidth="29040" windowHeight="15840" firstSheet="1" activeTab="1" xr2:uid="{00000000-000D-0000-FFFF-FFFF00000000}"/>
  </bookViews>
  <sheets>
    <sheet name="Solicitud" sheetId="5" state="hidden" r:id="rId1"/>
    <sheet name="Relación Cotiz." sheetId="6" r:id="rId2"/>
    <sheet name="Yumbo" sheetId="1" state="hidden" r:id="rId3"/>
    <sheet name="Pasto" sheetId="4" state="hidden" r:id="rId4"/>
    <sheet name="Guarne" sheetId="2" state="hidden" r:id="rId5"/>
    <sheet name="Villavicencio" sheetId="3" state="hidden"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9" i="6" l="1"/>
  <c r="S49" i="6"/>
  <c r="R49" i="6"/>
  <c r="T48" i="6"/>
  <c r="T47" i="6"/>
  <c r="T46" i="6"/>
  <c r="T45" i="6"/>
  <c r="T44" i="6"/>
  <c r="T43" i="6"/>
  <c r="T42" i="6"/>
  <c r="T41" i="6"/>
  <c r="T40" i="6"/>
  <c r="T39" i="6"/>
  <c r="T38" i="6"/>
  <c r="T37" i="6"/>
  <c r="T36" i="6"/>
  <c r="T35" i="6"/>
  <c r="T34" i="6"/>
  <c r="T33" i="6"/>
  <c r="T32" i="6"/>
  <c r="T31" i="6"/>
  <c r="T30" i="6"/>
  <c r="T29" i="6"/>
  <c r="T28" i="6"/>
  <c r="T27" i="6"/>
  <c r="T26" i="6"/>
  <c r="T25" i="6"/>
  <c r="T24" i="6"/>
  <c r="T23" i="6"/>
  <c r="T22" i="6"/>
  <c r="T21" i="6"/>
  <c r="T20" i="6"/>
  <c r="T19" i="6"/>
  <c r="T18" i="6"/>
  <c r="T17" i="6"/>
  <c r="T16" i="6"/>
  <c r="T15" i="6"/>
  <c r="T14" i="6"/>
  <c r="T13" i="6"/>
  <c r="T12" i="6"/>
  <c r="T11" i="6"/>
  <c r="T10" i="6"/>
  <c r="S48" i="6"/>
  <c r="S47" i="6"/>
  <c r="S46" i="6"/>
  <c r="S45" i="6"/>
  <c r="S44" i="6"/>
  <c r="S43" i="6"/>
  <c r="S42" i="6"/>
  <c r="S41" i="6"/>
  <c r="S40" i="6"/>
  <c r="S39" i="6"/>
  <c r="S38" i="6"/>
  <c r="S35" i="6"/>
  <c r="S34" i="6"/>
  <c r="S36" i="6"/>
  <c r="S37" i="6"/>
  <c r="S33" i="6"/>
  <c r="S32" i="6"/>
  <c r="S31" i="6"/>
  <c r="S30" i="6"/>
  <c r="S29" i="6"/>
  <c r="S28" i="6"/>
  <c r="S27" i="6"/>
  <c r="S26" i="6"/>
  <c r="S25" i="6"/>
  <c r="S23" i="6"/>
  <c r="S22" i="6"/>
  <c r="S24" i="6"/>
  <c r="S20" i="6"/>
  <c r="S19" i="6"/>
  <c r="S21" i="6"/>
  <c r="S18" i="6"/>
  <c r="S17" i="6"/>
  <c r="S16" i="6"/>
  <c r="S15" i="6"/>
  <c r="S14" i="6"/>
  <c r="S12" i="6"/>
  <c r="S13" i="6"/>
  <c r="S11" i="6"/>
  <c r="S10" i="6"/>
  <c r="R41" i="6"/>
  <c r="R40" i="6"/>
  <c r="R39" i="6"/>
  <c r="R38" i="6"/>
  <c r="R37" i="6"/>
  <c r="R36" i="6"/>
  <c r="R35" i="6"/>
  <c r="R34" i="6"/>
  <c r="R33" i="6"/>
  <c r="R32" i="6"/>
  <c r="R31" i="6"/>
  <c r="R30" i="6"/>
  <c r="R29" i="6"/>
  <c r="R28" i="6"/>
  <c r="R27" i="6"/>
  <c r="R26" i="6"/>
  <c r="R25" i="6"/>
  <c r="R24" i="6"/>
  <c r="R23" i="6"/>
  <c r="R22" i="6"/>
  <c r="R21" i="6"/>
  <c r="R20" i="6"/>
  <c r="R19" i="6"/>
  <c r="R18" i="6"/>
  <c r="R17" i="6"/>
  <c r="R16" i="6"/>
  <c r="R15" i="6"/>
  <c r="R14" i="6"/>
  <c r="R13" i="6"/>
  <c r="R12" i="6"/>
  <c r="R11" i="6"/>
  <c r="R42" i="6" l="1"/>
  <c r="R43" i="6"/>
  <c r="R44" i="6"/>
  <c r="R45" i="6"/>
  <c r="R46" i="6"/>
  <c r="R48" i="6"/>
  <c r="R47" i="6"/>
  <c r="R10" i="6"/>
  <c r="Q47" i="6" l="1"/>
  <c r="Q48" i="6"/>
  <c r="Q11" i="6"/>
  <c r="Q12" i="6"/>
  <c r="Q13" i="6"/>
  <c r="Q14" i="6"/>
  <c r="Q15" i="6"/>
  <c r="Q16" i="6"/>
  <c r="Q17" i="6"/>
  <c r="Q18" i="6"/>
  <c r="Q19" i="6"/>
  <c r="Q20" i="6"/>
  <c r="Q21" i="6"/>
  <c r="Q22" i="6"/>
  <c r="Q23" i="6"/>
  <c r="Q24" i="6"/>
  <c r="Q25" i="6"/>
  <c r="Q26" i="6"/>
  <c r="Q27" i="6"/>
  <c r="Q28" i="6"/>
  <c r="Q29" i="6"/>
  <c r="Q30" i="6"/>
  <c r="Q31" i="6"/>
  <c r="Q32" i="6"/>
  <c r="Q33" i="6"/>
  <c r="Q34" i="6"/>
  <c r="Q35" i="6"/>
  <c r="Q36" i="6"/>
  <c r="Q37" i="6"/>
  <c r="Q38" i="6"/>
  <c r="Q39" i="6"/>
  <c r="Q40" i="6"/>
  <c r="Q41" i="6"/>
  <c r="Q42" i="6"/>
  <c r="Q43" i="6"/>
  <c r="Q44" i="6"/>
  <c r="Q45" i="6"/>
  <c r="Q46" i="6"/>
  <c r="N10" i="6"/>
  <c r="Q10" i="6"/>
  <c r="P12" i="6"/>
  <c r="P13" i="6"/>
  <c r="P14" i="6"/>
  <c r="P15" i="6"/>
  <c r="P16" i="6"/>
  <c r="P17" i="6"/>
  <c r="P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11" i="6"/>
  <c r="M10" i="6"/>
  <c r="P10" i="6"/>
  <c r="J18" i="6" l="1"/>
  <c r="K18" i="6" s="1"/>
  <c r="M15" i="6"/>
  <c r="N15" i="6" s="1"/>
  <c r="M16" i="6"/>
  <c r="N16" i="6" s="1"/>
  <c r="M17" i="6"/>
  <c r="N17" i="6" s="1"/>
  <c r="M24" i="6"/>
  <c r="N24" i="6" s="1"/>
  <c r="M25" i="6"/>
  <c r="N25" i="6" s="1"/>
  <c r="M26" i="6"/>
  <c r="N26" i="6" s="1"/>
  <c r="M27" i="6"/>
  <c r="N27" i="6" s="1"/>
  <c r="M28" i="6"/>
  <c r="N28" i="6" s="1"/>
  <c r="M29" i="6"/>
  <c r="N29" i="6" s="1"/>
  <c r="M30" i="6"/>
  <c r="N30" i="6" s="1"/>
  <c r="M31" i="6"/>
  <c r="N31" i="6" s="1"/>
  <c r="M32" i="6"/>
  <c r="N32" i="6" s="1"/>
  <c r="M33" i="6"/>
  <c r="N33" i="6" s="1"/>
  <c r="M34" i="6"/>
  <c r="N34" i="6" s="1"/>
  <c r="M35" i="6"/>
  <c r="N35" i="6" s="1"/>
  <c r="M36" i="6"/>
  <c r="N36" i="6" s="1"/>
  <c r="M37" i="6"/>
  <c r="N37" i="6" s="1"/>
  <c r="M38" i="6"/>
  <c r="N38" i="6" s="1"/>
  <c r="M39" i="6"/>
  <c r="N39" i="6" s="1"/>
  <c r="M40" i="6"/>
  <c r="N40" i="6" s="1"/>
  <c r="M41" i="6"/>
  <c r="N41" i="6" s="1"/>
  <c r="M42" i="6"/>
  <c r="N42" i="6" s="1"/>
  <c r="M43" i="6"/>
  <c r="N43" i="6" s="1"/>
  <c r="M44" i="6"/>
  <c r="N44" i="6" s="1"/>
  <c r="M45" i="6"/>
  <c r="N45" i="6" s="1"/>
  <c r="M46" i="6"/>
  <c r="N46" i="6" s="1"/>
  <c r="M47" i="6"/>
  <c r="N47" i="6" s="1"/>
  <c r="M48" i="6"/>
  <c r="N48" i="6" s="1"/>
  <c r="M22" i="6"/>
  <c r="N22" i="6" s="1"/>
  <c r="M23" i="6"/>
  <c r="N23" i="6" s="1"/>
  <c r="M20" i="6"/>
  <c r="N20" i="6" s="1"/>
  <c r="M21" i="6"/>
  <c r="N21" i="6" s="1"/>
  <c r="M19" i="6"/>
  <c r="N19" i="6" s="1"/>
  <c r="M18" i="6"/>
  <c r="N18" i="6" s="1"/>
  <c r="M14" i="6"/>
  <c r="N14" i="6"/>
  <c r="M13" i="6"/>
  <c r="N13" i="6" s="1"/>
  <c r="N12" i="6"/>
  <c r="M12" i="6"/>
  <c r="N11" i="6"/>
  <c r="M11" i="6"/>
  <c r="J10" i="6"/>
  <c r="K48" i="6"/>
  <c r="J48" i="6"/>
  <c r="K47" i="6"/>
  <c r="J47" i="6"/>
  <c r="K46" i="6"/>
  <c r="J46" i="6"/>
  <c r="K45" i="6"/>
  <c r="J45" i="6"/>
  <c r="K44" i="6"/>
  <c r="J44" i="6"/>
  <c r="J43" i="6"/>
  <c r="K43" i="6" s="1"/>
  <c r="K42" i="6"/>
  <c r="J42" i="6"/>
  <c r="K41" i="6"/>
  <c r="J41" i="6"/>
  <c r="K40" i="6"/>
  <c r="J40" i="6"/>
  <c r="K39" i="6"/>
  <c r="J39" i="6"/>
  <c r="K38" i="6"/>
  <c r="J38" i="6"/>
  <c r="K37" i="6"/>
  <c r="J37" i="6"/>
  <c r="J36" i="6"/>
  <c r="K36" i="6" s="1"/>
  <c r="K35" i="6"/>
  <c r="J35" i="6"/>
  <c r="K34" i="6"/>
  <c r="J34" i="6"/>
  <c r="J33" i="6"/>
  <c r="K33" i="6" s="1"/>
  <c r="K32" i="6"/>
  <c r="J32" i="6"/>
  <c r="K31" i="6"/>
  <c r="J31" i="6"/>
  <c r="K30" i="6"/>
  <c r="J30" i="6"/>
  <c r="K29" i="6"/>
  <c r="J29" i="6"/>
  <c r="K28" i="6"/>
  <c r="J28" i="6"/>
  <c r="K27" i="6"/>
  <c r="J27" i="6"/>
  <c r="K26" i="6"/>
  <c r="J26" i="6"/>
  <c r="K25" i="6"/>
  <c r="J25" i="6"/>
  <c r="K24" i="6"/>
  <c r="J24" i="6"/>
  <c r="K23" i="6"/>
  <c r="J23" i="6"/>
  <c r="K22" i="6"/>
  <c r="J22" i="6"/>
  <c r="K21" i="6"/>
  <c r="J21" i="6"/>
  <c r="K20" i="6"/>
  <c r="J20" i="6"/>
  <c r="I19" i="6"/>
  <c r="J17" i="6"/>
  <c r="K17" i="6" s="1"/>
  <c r="J16" i="6"/>
  <c r="K16" i="6" s="1"/>
  <c r="J15" i="6"/>
  <c r="K15" i="6" s="1"/>
  <c r="J14" i="6"/>
  <c r="K14" i="6" s="1"/>
  <c r="J13" i="6"/>
  <c r="K13" i="6" s="1"/>
  <c r="J12" i="6"/>
  <c r="K12" i="6" s="1"/>
  <c r="J11" i="6"/>
  <c r="K11" i="6" s="1"/>
  <c r="K10" i="6"/>
  <c r="J19" i="6" l="1"/>
  <c r="K19" i="6" s="1"/>
  <c r="G46" i="6" l="1"/>
  <c r="H46" i="6" s="1"/>
  <c r="G45" i="6"/>
  <c r="H45" i="6" s="1"/>
  <c r="G44" i="6"/>
  <c r="H44" i="6" s="1"/>
  <c r="G43" i="6"/>
  <c r="H43" i="6" s="1"/>
  <c r="G42" i="6"/>
  <c r="H42" i="6" s="1"/>
  <c r="G41" i="6"/>
  <c r="H41" i="6" s="1"/>
  <c r="G40" i="6"/>
  <c r="H40" i="6" s="1"/>
  <c r="G39" i="6"/>
  <c r="H39" i="6" s="1"/>
  <c r="G38" i="6"/>
  <c r="H38" i="6" s="1"/>
  <c r="G37" i="6"/>
  <c r="H37" i="6" s="1"/>
  <c r="G36" i="6"/>
  <c r="H36" i="6" s="1"/>
  <c r="G35" i="6"/>
  <c r="H35" i="6" s="1"/>
  <c r="G34" i="6"/>
  <c r="H34" i="6" s="1"/>
  <c r="G33" i="6"/>
  <c r="H33" i="6" s="1"/>
  <c r="G32" i="6"/>
  <c r="H32" i="6" s="1"/>
  <c r="G31" i="6"/>
  <c r="H31" i="6" s="1"/>
  <c r="G30" i="6"/>
  <c r="H30" i="6" s="1"/>
  <c r="G29" i="6"/>
  <c r="H29" i="6" s="1"/>
  <c r="G28" i="6"/>
  <c r="H28" i="6" s="1"/>
  <c r="G27" i="6"/>
  <c r="H27" i="6" s="1"/>
  <c r="G26" i="6"/>
  <c r="H26" i="6" s="1"/>
  <c r="G25" i="6"/>
  <c r="H25" i="6" s="1"/>
  <c r="G24" i="6"/>
  <c r="H24" i="6" s="1"/>
  <c r="G23" i="6"/>
  <c r="H23" i="6" s="1"/>
  <c r="G22" i="6"/>
  <c r="H22" i="6" s="1"/>
  <c r="G21" i="6"/>
  <c r="H21" i="6" s="1"/>
  <c r="G20" i="6"/>
  <c r="H20" i="6" s="1"/>
  <c r="G19" i="6"/>
  <c r="H19" i="6" s="1"/>
  <c r="G18" i="6"/>
  <c r="H18" i="6" s="1"/>
  <c r="G15" i="6"/>
  <c r="H15" i="6" s="1"/>
  <c r="G14" i="6"/>
  <c r="H14" i="6" s="1"/>
  <c r="G13" i="6"/>
  <c r="H13" i="6" s="1"/>
  <c r="G12" i="6"/>
  <c r="H12" i="6" s="1"/>
  <c r="G11" i="6"/>
  <c r="H11" i="6" s="1"/>
  <c r="G10" i="6"/>
  <c r="H10" i="6" s="1"/>
  <c r="I49" i="6" l="1"/>
  <c r="L49" i="6"/>
  <c r="O49" i="6"/>
  <c r="P49" i="6"/>
  <c r="Q49" i="6"/>
  <c r="F49" i="6"/>
  <c r="M49" i="6"/>
  <c r="N49" i="6" l="1"/>
  <c r="K49" i="6"/>
  <c r="J49" i="6"/>
  <c r="G49" i="6" l="1"/>
  <c r="H49"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tc={19EC94E3-AC54-4BA2-BDFA-1C4370279F14}</author>
    <author>tc={FC38C9AE-5B3F-47BE-98B3-F359FFD5C17C}</author>
    <author>tc={108061F7-38D7-4F5B-9AA1-2E98D662225A}</author>
    <author>tc={05F366EB-3D59-4C98-91BF-4FA22F310836}</author>
    <author>tc={1C521625-5A89-474A-BAF1-6ECD2F685CAE}</author>
    <author>tc={743DBE09-CD84-4BDF-BB9B-B269DF0D5A6B}</author>
    <author>tc={A1479826-71A1-4E90-B777-FC323E5BF770}</author>
    <author>tc={6A8F0F93-365C-49C9-B399-F03721D99388}</author>
    <author>tc={06EA6F71-B9E4-4DCF-A384-C4C39526E6E2}</author>
    <author>tc={8E2F2630-F6B6-4F11-969F-B695F1DF21A0}</author>
    <author>tc={9D7CB4D0-4C57-4511-9968-5ABAEB996C61}</author>
    <author>tc={B373A578-E798-4AE1-9D4C-17B7C351141F}</author>
    <author>tc={3316719C-E18F-495D-8574-23418D4B1D53}</author>
    <author>tc={0BA7CDD5-D434-43B4-AD0A-B027355CB391}</author>
    <author>tc={65265C16-14AF-4E43-8085-D2AE5CF0D34D}</author>
    <author>tc={564ECEF4-FCEC-42EA-B104-66DBED476474}</author>
    <author>tc={A44E81CE-A1D2-429C-BC79-0812B89BDB24}</author>
    <author>tc={7C0C8F51-B149-4A84-940B-EF27078C0065}</author>
    <author>tc={B2988344-215E-4E6C-AE57-8521B6FF2101}</author>
    <author>tc={FB97E330-13F9-4CA4-A5CE-3795E9142350}</author>
    <author>tc={63B53EE6-7894-4C44-9B58-62E97ECB8613}</author>
    <author>tc={7339F5C5-0FE4-4470-ACE8-94D905AF1D5A}</author>
  </authors>
  <commentList>
    <comment ref="L13" authorId="0" shapeId="0" xr:uid="{19EC94E3-AC54-4BA2-BDFA-1C4370279F14}">
      <text>
        <t>[Comentario encadenado]
Su versión de Excel le permite leer este comentario encadenado; sin embargo, las ediciones que se apliquen se quitarán si el archivo se abre en una versión más reciente de Excel. Más información: https://go.microsoft.com/fwlink/?linkid=870924
Comentario:
    Valor de caja por 50u</t>
      </text>
    </comment>
    <comment ref="L21" authorId="1" shapeId="0" xr:uid="{FC38C9AE-5B3F-47BE-98B3-F359FFD5C17C}">
      <text>
        <t>[Comentario encadenado]
Su versión de Excel le permite leer este comentario encadenado; sin embargo, las ediciones que se apliquen se quitarán si el archivo se abre en una versión más reciente de Excel. Más información: https://go.microsoft.com/fwlink/?linkid=870924
Comentario:
    Caja con 100 u</t>
      </text>
    </comment>
    <comment ref="L23" authorId="2" shapeId="0" xr:uid="{108061F7-38D7-4F5B-9AA1-2E98D662225A}">
      <text>
        <t>[Comentario encadenado]
Su versión de Excel le permite leer este comentario encadenado; sin embargo, las ediciones que se apliquen se quitarán si el archivo se abre en una versión más reciente de Excel. Más información: https://go.microsoft.com/fwlink/?linkid=870924
Comentario:
    MARCA ZUBIOLA REF.11922028</t>
      </text>
    </comment>
    <comment ref="L24" authorId="3" shapeId="0" xr:uid="{05F366EB-3D59-4C98-91BF-4FA22F310836}">
      <text>
        <t>[Comentario encadenado]
Su versión de Excel le permite leer este comentario encadenado; sin embargo, las ediciones que se apliquen se quitarán si el archivo se abre en una versión más reciente de Excel. Más información: https://go.microsoft.com/fwlink/?linkid=870924
Comentario:
    MARCA ZUBIOLA REF.11924408</t>
      </text>
    </comment>
    <comment ref="L25" authorId="4" shapeId="0" xr:uid="{1C521625-5A89-474A-BAF1-6ECD2F685CAE}">
      <text>
        <t>[Comentario encadenado]
Su versión de Excel le permite leer este comentario encadenado; sin embargo, las ediciones que se apliquen se quitarán si el archivo se abre en una versión más reciente de Excel. Más información: https://go.microsoft.com/fwlink/?linkid=870924
Comentario:
    GUANTE DE NITRILO SOLVEX CALIBRE 15MIL DE 13" MARCA ANSELL</t>
      </text>
    </comment>
    <comment ref="L26" authorId="5" shapeId="0" xr:uid="{743DBE09-CD84-4BDF-BB9B-B269DF0D5A6B}">
      <text>
        <t>[Comentario encadenado]
Su versión de Excel le permite leer este comentario encadenado; sin embargo, las ediciones que se apliquen se quitarán si el archivo se abre en una versión más reciente de Excel. Más información: https://go.microsoft.com/fwlink/?linkid=870924
Comentario:
    GUANTE DE NITRILO SOLVEX CALIBRE LARGO DE 22MIL MARCA ANSELL</t>
      </text>
    </comment>
    <comment ref="L28" authorId="6" shapeId="0" xr:uid="{A1479826-71A1-4E90-B777-FC323E5BF770}">
      <text>
        <t>[Comentario encadenado]
Su versión de Excel le permite leer este comentario encadenado; sin embargo, las ediciones que se apliquen se quitarán si el archivo se abre en una versión más reciente de Excel. Más información: https://go.microsoft.com/fwlink/?linkid=870924
Comentario:
    MARCA ANSELL REF. 48126</t>
      </text>
    </comment>
    <comment ref="O29" authorId="7" shapeId="0" xr:uid="{6A8F0F93-365C-49C9-B399-F03721D99388}">
      <text>
        <t>[Comentario encadenado]
Su versión de Excel le permite leer este comentario encadenado; sin embargo, las ediciones que se apliquen se quitarán si el archivo se abre en una versión más reciente de Excel. Más información: https://go.microsoft.com/fwlink/?linkid=870924
Comentario:
    CASCO ENCILLO TIPO 1 CON RACHET</t>
      </text>
    </comment>
    <comment ref="L30" authorId="8" shapeId="0" xr:uid="{06EA6F71-B9E4-4DCF-A384-C4C39526E6E2}">
      <text>
        <t>[Comentario encadenado]
Su versión de Excel le permite leer este comentario encadenado; sin embargo, las ediciones que se apliquen se quitarán si el archivo se abre en una versión más reciente de Excel. Más información: https://go.microsoft.com/fwlink/?linkid=870924
Comentario:
    Tres puntos</t>
      </text>
    </comment>
    <comment ref="O30" authorId="9" shapeId="0" xr:uid="{8E2F2630-F6B6-4F11-969F-B695F1DF21A0}">
      <text>
        <t>[Comentario encadenado]
Su versión de Excel le permite leer este comentario encadenado; sin embargo, las ediciones que se apliquen se quitarán si el archivo se abre en una versión más reciente de Excel. Más información: https://go.microsoft.com/fwlink/?linkid=870924
Comentario:
    BARBUQUEJO 3 PUNTOS</t>
      </text>
    </comment>
    <comment ref="O31" authorId="10" shapeId="0" xr:uid="{9D7CB4D0-4C57-4511-9968-5ABAEB996C61}">
      <text>
        <t>[Comentario encadenado]
Su versión de Excel le permite leer este comentario encadenado; sin embargo, las ediciones que se apliquen se quitarán si el archivo se abre en una versión más reciente de Excel. Más información: https://go.microsoft.com/fwlink/?linkid=870924
Comentario:
    PROTECTOR AUDITIVO
INSERCION REFLEX P/C</t>
      </text>
    </comment>
    <comment ref="O32" authorId="11" shapeId="0" xr:uid="{B373A578-E798-4AE1-9D4C-17B7C351141F}">
      <text>
        <t>[Comentario encadenado]
Su versión de Excel le permite leer este comentario encadenado; sin embargo, las ediciones que se apliquen se quitarán si el archivo se abre en una versión más reciente de Excel. Más información: https://go.microsoft.com/fwlink/?linkid=870924
Comentario:
    PROTECTOR AUDITIVO
ITIPO TAPON UNICAMENTRE VENTA DE CAJA POR 100 UND</t>
      </text>
    </comment>
    <comment ref="L33" authorId="12" shapeId="0" xr:uid="{3316719C-E18F-495D-8574-23418D4B1D53}">
      <text>
        <t>[Comentario encadenado]
Su versión de Excel le permite leer este comentario encadenado; sin embargo, las ediciones que se apliquen se quitarán si el archivo se abre en una versión más reciente de Excel. Más información: https://go.microsoft.com/fwlink/?linkid=870924
Comentario:
    MARCA DUPOM</t>
      </text>
    </comment>
    <comment ref="O33" authorId="13" shapeId="0" xr:uid="{0BA7CDD5-D434-43B4-AD0A-B027355CB391}">
      <text>
        <t>[Comentario encadenado]
Su versión de Excel le permite leer este comentario encadenado; sin embargo, las ediciones que se apliquen se quitarán si el archivo se abre en una versión más reciente de Excel. Más información: https://go.microsoft.com/fwlink/?linkid=870924
Comentario:
    TRAJE TYVEK TY 127SWH</t>
      </text>
    </comment>
    <comment ref="L34" authorId="14" shapeId="0" xr:uid="{65265C16-14AF-4E43-8085-D2AE5CF0D34D}">
      <text>
        <t>[Comentario encadenado]
Su versión de Excel le permite leer este comentario encadenado; sin embargo, las ediciones que se apliquen se quitarán si el archivo se abre en una versión más reciente de Excel. Más información: https://go.microsoft.com/fwlink/?linkid=870924
Comentario:
    BLUSA EN DRIL NACIONAL</t>
      </text>
    </comment>
    <comment ref="O38" authorId="15" shapeId="0" xr:uid="{564ECEF4-FCEC-42EA-B104-66DBED476474}">
      <text>
        <t>[Comentario encadenado]
Su versión de Excel le permite leer este comentario encadenado; sin embargo, las ediciones que se apliquen se quitarán si el archivo se abre en una versión más reciente de Excel. Más información: https://go.microsoft.com/fwlink/?linkid=870924
Comentario:
    TRAJE IMPERMEABLE CALIBRE 16 CON BOTONES</t>
      </text>
    </comment>
    <comment ref="O39" authorId="16" shapeId="0" xr:uid="{A44E81CE-A1D2-429C-BC79-0812B89BDB24}">
      <text>
        <t>[Comentario encadenado]
Su versión de Excel le permite leer este comentario encadenado; sin embargo, las ediciones que se apliquen se quitarán si el archivo se abre en una versión más reciente de Excel. Más información: https://go.microsoft.com/fwlink/?linkid=870924
Comentario:
    CAPA IMPERMABLE ADULTO CALIBRE 16"</t>
      </text>
    </comment>
    <comment ref="L40" authorId="17" shapeId="0" xr:uid="{7C0C8F51-B149-4A84-940B-EF27078C0065}">
      <text>
        <t>[Comentario encadenado]
Su versión de Excel le permite leer este comentario encadenado; sin embargo, las ediciones que se apliquen se quitarán si el archivo se abre en una versión más reciente de Excel. Más información: https://go.microsoft.com/fwlink/?linkid=870924
Comentario:
    En PVC</t>
      </text>
    </comment>
    <comment ref="O40" authorId="18" shapeId="0" xr:uid="{B2988344-215E-4E6C-AE57-8521B6FF2101}">
      <text>
        <t>[Comentario encadenado]
Su versión de Excel le permite leer este comentario encadenado; sin embargo, las ediciones que se apliquen se quitarán si el archivo se abre en una versión más reciente de Excel. Más información: https://go.microsoft.com/fwlink/?linkid=870924
Comentario:
    ABRIGO  IMPERMABLE ADULTO CALIBRE 16" CON BROCHES</t>
      </text>
    </comment>
    <comment ref="L44" authorId="19" shapeId="0" xr:uid="{FB97E330-13F9-4CA4-A5CE-3795E9142350}">
      <text>
        <t>[Comentario encadenado]
Su versión de Excel le permite leer este comentario encadenado; sin embargo, las ediciones que se apliquen se quitarán si el archivo se abre en una versión más reciente de Excel. Más información: https://go.microsoft.com/fwlink/?linkid=870924
Comentario:
    MARCA KONDOR</t>
      </text>
    </comment>
    <comment ref="O47" authorId="20" shapeId="0" xr:uid="{63B53EE6-7894-4C44-9B58-62E97ECB8613}">
      <text>
        <t>[Comentario encadenado]
Su versión de Excel le permite leer este comentario encadenado; sin embargo, las ediciones que se apliquen se quitarán si el archivo se abre en una versión más reciente de Excel. Más información: https://go.microsoft.com/fwlink/?linkid=870924
Comentario:
    BLOQUEADOR SOLAR SUNX SPF50 120ML</t>
      </text>
    </comment>
    <comment ref="O48" authorId="21" shapeId="0" xr:uid="{7339F5C5-0FE4-4470-ACE8-94D905AF1D5A}">
      <text>
        <t>[Comentario encadenado]
Su versión de Excel le permite leer este comentario encadenado; sin embargo, las ediciones que se apliquen se quitarán si el archivo se abre en una versión más reciente de Excel. Más información: https://go.microsoft.com/fwlink/?linkid=870924
Comentario:
    REPELENTE 100GR PASTOR DEEP AL 38%</t>
      </text>
    </comment>
  </commentList>
</comments>
</file>

<file path=xl/sharedStrings.xml><?xml version="1.0" encoding="utf-8"?>
<sst xmlns="http://schemas.openxmlformats.org/spreadsheetml/2006/main" count="264" uniqueCount="168">
  <si>
    <t>KARDEX - CONTROL DE ELEMENTOS DE PROTECCION PERSONAL</t>
  </si>
  <si>
    <t>METODO PEPS. (PRIMEROS EN ENTRAR PRIMEROS EN SALIR)</t>
  </si>
  <si>
    <t xml:space="preserve">              PERIODO DE INFORME</t>
  </si>
  <si>
    <t xml:space="preserve">          CIUDAD Y FECHA ELABORACION INFORME:</t>
  </si>
  <si>
    <t>No.</t>
  </si>
  <si>
    <t>FECHA</t>
  </si>
  <si>
    <t>DETALLE</t>
  </si>
  <si>
    <t>ENTRADA</t>
  </si>
  <si>
    <t>SALIDA</t>
  </si>
  <si>
    <t>SALDO</t>
  </si>
  <si>
    <t>OBSERVACIONES</t>
  </si>
  <si>
    <t>PETOS</t>
  </si>
  <si>
    <t>OVEROLES</t>
  </si>
  <si>
    <t>MASCARILLAS</t>
  </si>
  <si>
    <t>CARTUCHOS ACIDOS</t>
  </si>
  <si>
    <t>GUANTE NITRILO 8</t>
  </si>
  <si>
    <t>GUANTE NITRILO 9</t>
  </si>
  <si>
    <t>GUANTE NITRILO 10</t>
  </si>
  <si>
    <t>GUANTE PUNTOS</t>
  </si>
  <si>
    <t>GAFAS</t>
  </si>
  <si>
    <t>CAMILLAS</t>
  </si>
  <si>
    <t>SIN NOVEDAD</t>
  </si>
  <si>
    <t>DELANTAL GRANDE REF RWAP001</t>
  </si>
  <si>
    <t>DELATAL PEQUEÑO</t>
  </si>
  <si>
    <t>PORTACARETAS REF 9013</t>
  </si>
  <si>
    <t>PANTALLAS PORTACARETAS</t>
  </si>
  <si>
    <t>RESPIRADORES MEDIA CARA SIN CART.</t>
  </si>
  <si>
    <t>BOTAS TALLAS VARIAS REG ESTADO</t>
  </si>
  <si>
    <t>CASCOS DE SEGURIDAD AMARILLOS</t>
  </si>
  <si>
    <t>CASCOS DE SEGURIDAD AZUL</t>
  </si>
  <si>
    <t>DELANTAL REFORZADO 82*115</t>
  </si>
  <si>
    <t>CONJUNTO CHAQUETA CAPUCHA BROCHES Y PANTALON PVC</t>
  </si>
  <si>
    <t xml:space="preserve">CARTUCHO VAPORES ORGANICOS CON VALVULA </t>
  </si>
  <si>
    <t>GUANTES DE HILAZA Y LATEX TALLA M</t>
  </si>
  <si>
    <t>GUANTES DE HILAZA Y LATEX TALLA L</t>
  </si>
  <si>
    <t>OVEROL EN TYVEK CON CAPUCHA BLANCO TALLA L</t>
  </si>
  <si>
    <t>BOTA WORMAN CROYDON AMARILLA TALLA 40</t>
  </si>
  <si>
    <t>BOTA WORMAN CROYDON AMARILLA TALLA 39</t>
  </si>
  <si>
    <t xml:space="preserve">CHAQUETA PLASTICA </t>
  </si>
  <si>
    <t xml:space="preserve">                                                             SOCIEDAD DE ACTIVOS ESPECIALES S.A.S.</t>
  </si>
  <si>
    <t>BOTA 40 NEGRA</t>
  </si>
  <si>
    <t>LOCALIZACION: BODEGAS 01, 06 Y 08 DE CONJUNTO BODEGAS ARROYOHONDO. (YUMBO)</t>
  </si>
  <si>
    <t>MARZO-2017</t>
  </si>
  <si>
    <t xml:space="preserve">            YUMBO, 28 DE MARZO DE 2.017</t>
  </si>
  <si>
    <t>BOTA WORMAN CROYDON AMARILLA TALLA 43</t>
  </si>
  <si>
    <t>CANTIDAD POR</t>
  </si>
  <si>
    <t>ADQUIRIR</t>
  </si>
  <si>
    <t>Kardex - Control de Elementos  de Protección Personal</t>
  </si>
  <si>
    <t xml:space="preserve">Localización: Bodega Pasto.                                                                 </t>
  </si>
  <si>
    <t>Periodo del Informe:</t>
  </si>
  <si>
    <t>Ciudad y Fecha Elaboración Informe:</t>
  </si>
  <si>
    <t>Pasto, Martes 28 Marzo de 2017</t>
  </si>
  <si>
    <t>ENTRADAS</t>
  </si>
  <si>
    <t>SALIDAS</t>
  </si>
  <si>
    <t>Cartucho Acidos (Filtros mascara)</t>
  </si>
  <si>
    <t>Sin novedad</t>
  </si>
  <si>
    <t>Gafas</t>
  </si>
  <si>
    <t>Guantes nitrilo 8, 9, 10</t>
  </si>
  <si>
    <t>Mascarillas</t>
  </si>
  <si>
    <t>Overoles</t>
  </si>
  <si>
    <t>En uso</t>
  </si>
  <si>
    <t>Delantal Reforzado (Petos)</t>
  </si>
  <si>
    <t>Conjunto Chaqueta, broch, Pantalon PVC</t>
  </si>
  <si>
    <t>Cartucho para vapores organ.y gases acidos</t>
  </si>
  <si>
    <t>Cartucho vapores organicos con valvula</t>
  </si>
  <si>
    <t>Bota montero cuero con puntera. Talla 40</t>
  </si>
  <si>
    <t>Bota montero cuero con puntera. Talla 41</t>
  </si>
  <si>
    <t>Guantes de hilaza y latex. Talla M - L</t>
  </si>
  <si>
    <t>Camilla rigida con inmovilizador de cabeza</t>
  </si>
  <si>
    <t>Protector cara</t>
  </si>
  <si>
    <t>Cascos protectores</t>
  </si>
  <si>
    <t>Mascarillas para cartuchos</t>
  </si>
  <si>
    <t xml:space="preserve">Marzo de 2017    </t>
  </si>
  <si>
    <t xml:space="preserve">No. </t>
  </si>
  <si>
    <t>DESCRIPCIÓN</t>
  </si>
  <si>
    <t>CANTIDAD</t>
  </si>
  <si>
    <t xml:space="preserve">NOMBRE DEL ELEMENTO </t>
  </si>
  <si>
    <t>TAPA BOCAS 7 CAJAS X 20 UN. CADA UNO MAS 13 UNIDADEDS</t>
  </si>
  <si>
    <t>GAFAS 9</t>
  </si>
  <si>
    <t xml:space="preserve">IMPERMEABLE COMPLETO 2 USADOS </t>
  </si>
  <si>
    <r>
      <rPr>
        <sz val="7"/>
        <color theme="1"/>
        <rFont val="Times New Roman"/>
        <family val="1"/>
      </rPr>
      <t xml:space="preserve"> </t>
    </r>
    <r>
      <rPr>
        <sz val="11"/>
        <color theme="1"/>
        <rFont val="Calibri"/>
        <family val="2"/>
        <scheme val="minor"/>
      </rPr>
      <t>IMPERMEABLE PANTALON 1 USADO</t>
    </r>
  </si>
  <si>
    <t>DELANTALES EN USO 4</t>
  </si>
  <si>
    <t>BOTAS 5 PARES EN USO</t>
  </si>
  <si>
    <t>CAMILLA 2</t>
  </si>
  <si>
    <t>GUANTES DE N-PROPILO 32 PARES</t>
  </si>
  <si>
    <t>CARETA SOPORTE 4</t>
  </si>
  <si>
    <t>MASCARAS RESPIRADORES 10</t>
  </si>
  <si>
    <t>REPUESTOS RESPIRADORES 12</t>
  </si>
  <si>
    <t xml:space="preserve">unidad </t>
  </si>
  <si>
    <t>Mascarillas tapa boca SH2550</t>
  </si>
  <si>
    <t>Mascarillas tapa boca 8513</t>
  </si>
  <si>
    <t xml:space="preserve">BOTAS DE SEGURIDAD CON PUNTERA DE </t>
  </si>
  <si>
    <t>Usados</t>
  </si>
  <si>
    <t xml:space="preserve">Respirador media cara reutilizable con factor de protección </t>
  </si>
  <si>
    <t xml:space="preserve">Gafas de seguridad hermeticas para control de salpicaduras  </t>
  </si>
  <si>
    <t xml:space="preserve">Careta de policarbonato </t>
  </si>
  <si>
    <t>Mascarilla desechable 8576 (P95)</t>
  </si>
  <si>
    <t>guante de nitrilo largos 13"</t>
  </si>
  <si>
    <t xml:space="preserve">IMAGEN </t>
  </si>
  <si>
    <t xml:space="preserve">Guantes de Nitrilo largos </t>
  </si>
  <si>
    <t xml:space="preserve">Guantes de Nitirilo cortos </t>
  </si>
  <si>
    <t>guantes de hilaza recubierto con latex o antideslizante en la palma de la mano (manejo de cargas)</t>
  </si>
  <si>
    <t xml:space="preserve">Guante de vaqueta cortos tipo ingeniero </t>
  </si>
  <si>
    <t>Botas de caucho con puntera de acero (pendiente definir color y tallas)</t>
  </si>
  <si>
    <t>Mascarilla desechable 8210 con valvula (N95)</t>
  </si>
  <si>
    <t>Mascarilla desechable 8210  (N95)</t>
  </si>
  <si>
    <t xml:space="preserve">Overol en dril enterizo (diferentes tallas) Adiconar logo bordado </t>
  </si>
  <si>
    <t>Mascarilla desechable N95 F720V</t>
  </si>
  <si>
    <t>Pendiente ver modelos para cotizar cantidades y tallas</t>
  </si>
  <si>
    <t xml:space="preserve">Caja de Guante nitrilo </t>
  </si>
  <si>
    <t>Delantal reforzado 82*115</t>
  </si>
  <si>
    <t xml:space="preserve">Conjunto chaqueta capucha broches y pantalón en pvc (pendiente con firmar tallas) </t>
  </si>
  <si>
    <t xml:space="preserve">Overol en tyvek con capucha blanco (Pendiente confirmar tallas) </t>
  </si>
  <si>
    <t>Cartucho con carbón activado serie 6003 (par)</t>
  </si>
  <si>
    <t>COTIZACIÓN DE LEMENTOS DE PROTECCIÓN PERSONAL</t>
  </si>
  <si>
    <t xml:space="preserve">VALOR UNITARIO </t>
  </si>
  <si>
    <t xml:space="preserve">VALOR TOTAL </t>
  </si>
  <si>
    <t>IVA</t>
  </si>
  <si>
    <t>Batas en Dril manga larga (Diferentes tallas- pendiente definir) Adiconar logo bordado acorde a caracteristicas dadas por SAE</t>
  </si>
  <si>
    <t>Botas de seguridad caña baja con puntara de acero tipo ingeniero (hombre / mujer) 
Enviar opciones y fichas técnicas.</t>
  </si>
  <si>
    <t>Casco de seguridad con  barbuquejo</t>
  </si>
  <si>
    <t>Mascarilla desechable 9010  (N95)</t>
  </si>
  <si>
    <t xml:space="preserve">Overol en dril dos piezas - Adiconar logo bordado </t>
  </si>
  <si>
    <t>Casco de seguridad</t>
  </si>
  <si>
    <r>
      <rPr>
        <b/>
        <sz val="11"/>
        <rFont val="Arial Narrow"/>
        <family val="2"/>
      </rPr>
      <t>Observaciones</t>
    </r>
    <r>
      <rPr>
        <sz val="11"/>
        <rFont val="Arial Narrow"/>
        <family val="2"/>
      </rPr>
      <t xml:space="preserve">: Todos los elementos deben cumplir con normatividad NTC y ANSI </t>
    </r>
  </si>
  <si>
    <t>Subtotal</t>
  </si>
  <si>
    <t xml:space="preserve">Guantes de Nylon recubierto de nitrilo </t>
  </si>
  <si>
    <t>Gafas de seguridad oscura con protección UV Cotizar marca Steelpro</t>
  </si>
  <si>
    <t xml:space="preserve">Overol en dril enterizo (diferentes tallas) Adiconar logo bordado y cintillas reflectivas </t>
  </si>
  <si>
    <r>
      <rPr>
        <b/>
        <sz val="11"/>
        <rFont val="Arial Narrow"/>
        <family val="2"/>
      </rPr>
      <t>Observaciones</t>
    </r>
    <r>
      <rPr>
        <sz val="11"/>
        <rFont val="Arial Narrow"/>
        <family val="2"/>
      </rPr>
      <t xml:space="preserve">: Todos los elementos deben cumplir con normatividad vigente NTC y ANSI </t>
    </r>
  </si>
  <si>
    <t>Repelente spray  para adultos 120 ml</t>
  </si>
  <si>
    <t xml:space="preserve">IVA </t>
  </si>
  <si>
    <t>VALOR TOTAL</t>
  </si>
  <si>
    <t>COTIZACIÓN DE ELEMENTOS DE PROTECCIÓN PERSONAL</t>
  </si>
  <si>
    <t>Protector solar de 120ML, SFP 70</t>
  </si>
  <si>
    <t>Conjunto chaqueta y pantalon impermeable de color negro sin reflectivos en todas las tallas</t>
  </si>
  <si>
    <t>Indicar material del impermeable</t>
  </si>
  <si>
    <t>Poncho o capa impermeable de color amarillo o
negro.</t>
  </si>
  <si>
    <t>Abrigo impermeable amarillo o negro</t>
  </si>
  <si>
    <t>Botas en material PVC MACHA ALTA de color negro sin puntera de la talla 35-44</t>
  </si>
  <si>
    <t>Botas de caucho con puntera de acero.</t>
  </si>
  <si>
    <t>Indicar marca.</t>
  </si>
  <si>
    <t xml:space="preserve">Tapa oidos de inserccion en estuche </t>
  </si>
  <si>
    <t>Tapa oidos de inserccion en espuma</t>
  </si>
  <si>
    <t>Barbuquejo</t>
  </si>
  <si>
    <t>Bota unika en cuero graso con puntera</t>
  </si>
  <si>
    <t>Camisa manga larga color blanco con un logo bordado según características dadas por SAE</t>
  </si>
  <si>
    <t>Camisa manga larga color blanco con dos logos bordados según características dadas por SAE</t>
  </si>
  <si>
    <t>Tela Queen (LAFAYETTE)</t>
  </si>
  <si>
    <t>Chaleco en dril sin forro, con cinta reflectiva y logo bordado según características dadas por SAE</t>
  </si>
  <si>
    <t>Guantes en poliuretano de color negro nylon recubiertyos en poliuretano.</t>
  </si>
  <si>
    <t>Bata en ANTIFLUIDO de TEXTILIA manga larga con puño en cremallera. (Diferentes tallas)
Adiconar logo bordado acorde a caracteristicas dadas por SAE</t>
  </si>
  <si>
    <t>Cartucho Vapores Organicos y Gases Acidos (Par)</t>
  </si>
  <si>
    <t>Indicar marca y calibre</t>
  </si>
  <si>
    <t>Guantes Zubi ola  nylon nitrilo</t>
  </si>
  <si>
    <t xml:space="preserve">n/a </t>
  </si>
  <si>
    <t>MAKRODOTACIONES LTDA</t>
  </si>
  <si>
    <t>SOLMAQ</t>
  </si>
  <si>
    <t>Tapabocas quirurgico desechable empaque individual</t>
  </si>
  <si>
    <t>Guantes de hilaza recubierto con latex o antideslizante en la palma de la mano (manejo de cargas)</t>
  </si>
  <si>
    <t>DOTA SERVICE E&amp;M SAS</t>
  </si>
  <si>
    <t>Fecha de elaboración: Febrero 2022</t>
  </si>
  <si>
    <t xml:space="preserve">INVERSION Y HOGAR SAS </t>
  </si>
  <si>
    <t>PROMEDIO</t>
  </si>
  <si>
    <t xml:space="preserve">REQUISITOS GENERALES </t>
  </si>
  <si>
    <t xml:space="preserve"> -Formulario de solicitud de vinculación como proveedor / Contratista, Completamente diligenciado. 
- Copia del Registro Único Tributario - RUT y Certificado de Camara de comercio.
- Carta firmada por el representante legal de la empresa donde informa que tiene diseñado y se encuentra en ejecución el sistema de gestión de seguridad y salud en el trabajo de acuerdo al Decreto 1072 de 2015.
- Certificado expedido por ARL correspondiente resultado de la evaluación al sistema de seguridad y salud en el trabajo acorde a los criterios establecidos en la resolución 0312 de 2019. No mayor a 30 dias y con un resultado no inferior al 80%.
- Copia de la ultima planilla de afiliación y pago (PILA) de aportes al sistema de seguridad social integral (EPS, ARL, AFP). Donde se relacionen los trabajadores asignados al desarrollo del contrato. Nivel de riesgo de ARL debe corresponder  al nivel establecido en la Tabla de clasificacion de actividades economicas corde al decreto 1607 de 2002.   Asignado por la ARL Correspondiente.
- Diligenciar Carta  o certificado donde el contratista indica conocer y reponsabilizarse del cumplimiento de lo contenido en el manual de contratistas entregado por el contratante.
- Soporte de participación en la inducción/reinducción a contratistas / de la empresa Contratante
- Indicadores de accidentalidad de los dos ultimos años  y  del año o periodo vigente acorde a lo establecido en la resolucion 0312 de 2019.
- Copia del concepto médico ocupacional de ingreso firmado por medico especialista en salud ocupacional o seguridad y salud en el trabajo. (resolución 2346 de 2007)</t>
  </si>
  <si>
    <t>REQUISITOS ESPECIFICOS DE SEGURIDAD Y SALUD EN EL TRABAJO (SST)</t>
  </si>
  <si>
    <t xml:space="preserve"> - Cumplimiento de legislación aplicable en términos de SST
- Cumplimiento de especificaciones técnicas y calidad de materiales.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</si>
</sst>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 #,##0_-;\-&quot;$&quot;\ * #,##0_-;_-&quot;$&quot;\ * &quot;-&quot;_-;_-@_-"/>
    <numFmt numFmtId="41" formatCode="_-* #,##0_-;\-* #,##0_-;_-* &quot;-&quot;_-;_-@_-"/>
    <numFmt numFmtId="164" formatCode="_(&quot;$&quot;\ * #,##0.00_);_(&quot;$&quot;\ * \(#,##0.00\);_(&quot;$&quot;\ * &quot;-&quot;??_);_(@_)"/>
    <numFmt numFmtId="165" formatCode="d/mm/yyyy;@"/>
    <numFmt numFmtId="166" formatCode="_(&quot;$&quot;\ * #,##0_);_(&quot;$&quot;\ * \(#,##0\);_(&quot;$&quot;\ * &quot;-&quot;??_);_(@_)"/>
    <numFmt numFmtId="167" formatCode="[$$-240A]\ #,##0"/>
  </numFmts>
  <fonts count="19" x14ac:knownFonts="1">
    <font>
      <sz val="11"/>
      <color theme="1"/>
      <name val="Calibri"/>
      <family val="2"/>
      <scheme val="minor"/>
    </font>
    <font>
      <b/>
      <sz val="11"/>
      <color theme="1"/>
      <name val="Calibri"/>
      <family val="2"/>
      <scheme val="minor"/>
    </font>
    <font>
      <b/>
      <sz val="14"/>
      <color theme="1"/>
      <name val="Calibri"/>
      <family val="2"/>
      <scheme val="minor"/>
    </font>
    <font>
      <sz val="11"/>
      <color rgb="FFFF0000"/>
      <name val="Calibri"/>
      <family val="2"/>
      <scheme val="minor"/>
    </font>
    <font>
      <b/>
      <sz val="12"/>
      <color theme="1"/>
      <name val="Calibri"/>
      <family val="2"/>
      <scheme val="minor"/>
    </font>
    <font>
      <sz val="12"/>
      <color theme="1"/>
      <name val="Calibri"/>
      <family val="2"/>
      <scheme val="minor"/>
    </font>
    <font>
      <b/>
      <sz val="8"/>
      <color theme="1"/>
      <name val="Calibri"/>
      <family val="2"/>
      <scheme val="minor"/>
    </font>
    <font>
      <sz val="7"/>
      <color theme="1"/>
      <name val="Times New Roman"/>
      <family val="1"/>
    </font>
    <font>
      <sz val="11"/>
      <color theme="1"/>
      <name val="Wingdings"/>
      <family val="1"/>
      <charset val="2"/>
    </font>
    <font>
      <sz val="11"/>
      <name val="Calibri"/>
      <family val="2"/>
      <scheme val="minor"/>
    </font>
    <font>
      <b/>
      <sz val="10"/>
      <name val="Arial Narrow"/>
      <family val="2"/>
    </font>
    <font>
      <sz val="10"/>
      <name val="Arial Narrow"/>
      <family val="2"/>
    </font>
    <font>
      <b/>
      <sz val="11"/>
      <name val="Arial Narrow"/>
      <family val="2"/>
    </font>
    <font>
      <sz val="11"/>
      <name val="Arial Narrow"/>
      <family val="2"/>
    </font>
    <font>
      <sz val="11"/>
      <color theme="1"/>
      <name val="Arial Narrow"/>
      <family val="2"/>
    </font>
    <font>
      <sz val="11"/>
      <color theme="1"/>
      <name val="Calibri"/>
      <family val="2"/>
      <scheme val="minor"/>
    </font>
    <font>
      <sz val="12"/>
      <color theme="1"/>
      <name val="Arial Narrow"/>
      <family val="2"/>
    </font>
    <font>
      <b/>
      <sz val="11"/>
      <color theme="0"/>
      <name val="Arial Narrow"/>
      <family val="2"/>
    </font>
    <font>
      <b/>
      <sz val="8"/>
      <name val="Arial Narrow"/>
      <family val="2"/>
    </font>
  </fonts>
  <fills count="18">
    <fill>
      <patternFill patternType="none"/>
    </fill>
    <fill>
      <patternFill patternType="gray125"/>
    </fill>
    <fill>
      <patternFill patternType="solid">
        <fgColor theme="0" tint="-0.14999847407452621"/>
        <bgColor indexed="64"/>
      </patternFill>
    </fill>
    <fill>
      <patternFill patternType="solid">
        <fgColor theme="8" tint="0.39997558519241921"/>
        <bgColor indexed="64"/>
      </patternFill>
    </fill>
    <fill>
      <patternFill patternType="solid">
        <fgColor theme="0"/>
        <bgColor indexed="64"/>
      </patternFill>
    </fill>
    <fill>
      <patternFill patternType="solid">
        <fgColor rgb="FFFFFF00"/>
        <bgColor indexed="64"/>
      </patternFill>
    </fill>
    <fill>
      <patternFill patternType="solid">
        <fgColor theme="4" tint="0.79998168889431442"/>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4" tint="0.39997558519241921"/>
        <bgColor indexed="64"/>
      </patternFill>
    </fill>
    <fill>
      <patternFill patternType="solid">
        <fgColor theme="7"/>
        <bgColor indexed="64"/>
      </patternFill>
    </fill>
    <fill>
      <patternFill patternType="solid">
        <fgColor theme="9"/>
        <bgColor indexed="64"/>
      </patternFill>
    </fill>
    <fill>
      <patternFill patternType="solid">
        <fgColor theme="8" tint="0.59999389629810485"/>
        <bgColor indexed="64"/>
      </patternFill>
    </fill>
    <fill>
      <patternFill patternType="solid">
        <fgColor theme="8"/>
        <bgColor indexed="64"/>
      </patternFill>
    </fill>
    <fill>
      <patternFill patternType="solid">
        <fgColor theme="8" tint="-0.249977111117893"/>
        <bgColor indexed="64"/>
      </patternFill>
    </fill>
    <fill>
      <patternFill patternType="solid">
        <fgColor theme="4" tint="0.59999389629810485"/>
        <bgColor indexed="64"/>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thin">
        <color rgb="FF002060"/>
      </left>
      <right style="thin">
        <color rgb="FF002060"/>
      </right>
      <top style="thin">
        <color rgb="FF002060"/>
      </top>
      <bottom style="thin">
        <color rgb="FF002060"/>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style="thick">
        <color indexed="64"/>
      </right>
      <top style="thick">
        <color indexed="64"/>
      </top>
      <bottom style="thick">
        <color indexed="64"/>
      </bottom>
      <diagonal/>
    </border>
  </borders>
  <cellStyleXfs count="5">
    <xf numFmtId="0" fontId="0" fillId="0" borderId="0"/>
    <xf numFmtId="164" fontId="15" fillId="0" borderId="0" applyFont="0" applyFill="0" applyBorder="0" applyAlignment="0" applyProtection="0"/>
    <xf numFmtId="164" fontId="15" fillId="0" borderId="0" applyFont="0" applyFill="0" applyBorder="0" applyAlignment="0" applyProtection="0"/>
    <xf numFmtId="41" fontId="15" fillId="0" borderId="0" applyFont="0" applyFill="0" applyBorder="0" applyAlignment="0" applyProtection="0"/>
    <xf numFmtId="42" fontId="15" fillId="0" borderId="0" applyFont="0" applyFill="0" applyBorder="0" applyAlignment="0" applyProtection="0"/>
  </cellStyleXfs>
  <cellXfs count="150">
    <xf numFmtId="0" fontId="0" fillId="0" borderId="0" xfId="0"/>
    <xf numFmtId="0" fontId="0" fillId="0" borderId="1" xfId="0" applyBorder="1"/>
    <xf numFmtId="0" fontId="0" fillId="0" borderId="2" xfId="0" applyBorder="1"/>
    <xf numFmtId="0" fontId="2" fillId="0" borderId="2" xfId="0" applyFont="1" applyBorder="1"/>
    <xf numFmtId="0" fontId="0" fillId="0" borderId="3" xfId="0" applyBorder="1"/>
    <xf numFmtId="0" fontId="0" fillId="0" borderId="4" xfId="0" applyBorder="1"/>
    <xf numFmtId="0" fontId="2" fillId="0" borderId="0" xfId="0" applyFont="1" applyBorder="1"/>
    <xf numFmtId="0" fontId="0" fillId="0" borderId="0" xfId="0" applyBorder="1"/>
    <xf numFmtId="0" fontId="0" fillId="0" borderId="5" xfId="0" applyBorder="1"/>
    <xf numFmtId="0" fontId="0" fillId="0" borderId="6" xfId="0" applyBorder="1"/>
    <xf numFmtId="0" fontId="0" fillId="0" borderId="7" xfId="0" applyBorder="1"/>
    <xf numFmtId="0" fontId="2" fillId="0" borderId="7" xfId="0" applyFont="1" applyBorder="1"/>
    <xf numFmtId="0" fontId="0" fillId="0" borderId="8" xfId="0" applyBorder="1"/>
    <xf numFmtId="0" fontId="0" fillId="0" borderId="9" xfId="0" applyBorder="1"/>
    <xf numFmtId="0" fontId="0" fillId="0" borderId="10" xfId="0" applyBorder="1"/>
    <xf numFmtId="0" fontId="0" fillId="0" borderId="11" xfId="0" applyBorder="1"/>
    <xf numFmtId="0" fontId="1" fillId="0" borderId="10" xfId="0" applyFont="1" applyBorder="1"/>
    <xf numFmtId="0" fontId="1" fillId="0" borderId="1" xfId="0" applyFont="1" applyBorder="1"/>
    <xf numFmtId="0" fontId="1" fillId="0" borderId="2" xfId="0" applyFont="1" applyBorder="1"/>
    <xf numFmtId="0" fontId="1" fillId="0" borderId="3" xfId="0" applyFont="1" applyBorder="1"/>
    <xf numFmtId="1" fontId="0" fillId="0" borderId="12" xfId="0" applyNumberFormat="1" applyBorder="1"/>
    <xf numFmtId="49" fontId="0" fillId="0" borderId="12" xfId="0" applyNumberFormat="1" applyBorder="1"/>
    <xf numFmtId="0" fontId="2" fillId="0" borderId="9" xfId="0" applyFont="1" applyBorder="1"/>
    <xf numFmtId="0" fontId="0" fillId="0" borderId="12" xfId="0" applyBorder="1"/>
    <xf numFmtId="1" fontId="0" fillId="0" borderId="12" xfId="0" applyNumberFormat="1" applyBorder="1" applyAlignment="1">
      <alignment horizontal="center"/>
    </xf>
    <xf numFmtId="165" fontId="0" fillId="0" borderId="12" xfId="0" applyNumberFormat="1" applyBorder="1" applyAlignment="1">
      <alignment horizontal="center"/>
    </xf>
    <xf numFmtId="1" fontId="0" fillId="0" borderId="13" xfId="0" applyNumberFormat="1" applyBorder="1" applyAlignment="1">
      <alignment horizontal="center"/>
    </xf>
    <xf numFmtId="165" fontId="0" fillId="0" borderId="13" xfId="0" applyNumberFormat="1" applyBorder="1" applyAlignment="1">
      <alignment horizontal="center"/>
    </xf>
    <xf numFmtId="49" fontId="0" fillId="0" borderId="13" xfId="0" applyNumberFormat="1" applyBorder="1"/>
    <xf numFmtId="1" fontId="0" fillId="0" borderId="13" xfId="0" applyNumberFormat="1" applyBorder="1"/>
    <xf numFmtId="0" fontId="1" fillId="0" borderId="14" xfId="0" applyFont="1" applyBorder="1" applyAlignment="1">
      <alignment horizontal="center"/>
    </xf>
    <xf numFmtId="0" fontId="1" fillId="0" borderId="15" xfId="0" applyFont="1" applyBorder="1" applyAlignment="1">
      <alignment horizontal="center"/>
    </xf>
    <xf numFmtId="0" fontId="0" fillId="0" borderId="12" xfId="0" applyBorder="1" applyAlignment="1">
      <alignment horizontal="center"/>
    </xf>
    <xf numFmtId="14" fontId="0" fillId="0" borderId="12" xfId="0" applyNumberFormat="1" applyBorder="1" applyAlignment="1">
      <alignment horizontal="center"/>
    </xf>
    <xf numFmtId="0" fontId="1" fillId="0" borderId="0" xfId="0" applyFont="1"/>
    <xf numFmtId="0" fontId="0" fillId="0" borderId="1" xfId="0" applyBorder="1" applyAlignment="1">
      <alignment horizontal="left"/>
    </xf>
    <xf numFmtId="49" fontId="0" fillId="0" borderId="9" xfId="0" applyNumberFormat="1" applyBorder="1"/>
    <xf numFmtId="49" fontId="3" fillId="0" borderId="12" xfId="0" applyNumberFormat="1" applyFont="1" applyBorder="1"/>
    <xf numFmtId="0" fontId="3" fillId="0" borderId="12" xfId="0" applyFont="1" applyBorder="1"/>
    <xf numFmtId="0" fontId="1" fillId="0" borderId="12" xfId="0" applyFont="1" applyBorder="1"/>
    <xf numFmtId="0" fontId="1" fillId="0" borderId="12" xfId="0" applyFont="1" applyBorder="1" applyAlignment="1">
      <alignment horizontal="center"/>
    </xf>
    <xf numFmtId="0" fontId="0" fillId="0" borderId="12" xfId="0" applyFont="1" applyBorder="1" applyAlignment="1">
      <alignment horizontal="center"/>
    </xf>
    <xf numFmtId="0" fontId="0" fillId="0" borderId="12" xfId="0" applyFont="1" applyBorder="1"/>
    <xf numFmtId="0" fontId="1" fillId="0" borderId="17" xfId="0" applyFont="1" applyBorder="1" applyAlignment="1">
      <alignment horizontal="center"/>
    </xf>
    <xf numFmtId="0" fontId="0" fillId="0" borderId="13" xfId="0" applyBorder="1" applyAlignment="1">
      <alignment horizontal="center"/>
    </xf>
    <xf numFmtId="0" fontId="1" fillId="0" borderId="18" xfId="0" applyFont="1" applyFill="1" applyBorder="1" applyAlignment="1">
      <alignment horizontal="center"/>
    </xf>
    <xf numFmtId="0" fontId="1" fillId="0" borderId="16" xfId="0" applyFont="1" applyBorder="1" applyAlignment="1">
      <alignment horizontal="center"/>
    </xf>
    <xf numFmtId="0" fontId="0" fillId="0" borderId="0" xfId="0" applyFont="1" applyBorder="1"/>
    <xf numFmtId="0" fontId="6" fillId="0" borderId="19" xfId="0" applyFont="1" applyBorder="1" applyAlignment="1">
      <alignment horizontal="center"/>
    </xf>
    <xf numFmtId="0" fontId="0" fillId="4" borderId="19" xfId="0" applyFont="1" applyFill="1" applyBorder="1" applyAlignment="1">
      <alignment horizontal="center"/>
    </xf>
    <xf numFmtId="0" fontId="0" fillId="4" borderId="19" xfId="0" applyFont="1" applyFill="1" applyBorder="1"/>
    <xf numFmtId="0" fontId="0" fillId="0" borderId="19" xfId="0" applyFont="1" applyBorder="1"/>
    <xf numFmtId="0" fontId="0" fillId="0" borderId="0" xfId="0" applyFont="1"/>
    <xf numFmtId="17" fontId="0" fillId="0" borderId="0" xfId="0" applyNumberFormat="1"/>
    <xf numFmtId="0" fontId="0" fillId="0" borderId="0" xfId="0" applyAlignment="1">
      <alignment horizontal="center"/>
    </xf>
    <xf numFmtId="0" fontId="0" fillId="0" borderId="12" xfId="0" applyFont="1" applyBorder="1" applyAlignment="1">
      <alignment vertical="center"/>
    </xf>
    <xf numFmtId="0" fontId="8" fillId="0" borderId="12" xfId="0" applyFont="1" applyBorder="1" applyAlignment="1">
      <alignment vertical="center"/>
    </xf>
    <xf numFmtId="0" fontId="0" fillId="5" borderId="19" xfId="0" applyFont="1" applyFill="1" applyBorder="1"/>
    <xf numFmtId="0" fontId="0" fillId="5" borderId="0" xfId="0" applyFill="1"/>
    <xf numFmtId="0" fontId="0" fillId="5" borderId="12" xfId="0" applyFont="1" applyFill="1" applyBorder="1" applyAlignment="1">
      <alignment vertical="center"/>
    </xf>
    <xf numFmtId="49" fontId="3" fillId="5" borderId="13" xfId="0" applyNumberFormat="1" applyFont="1" applyFill="1" applyBorder="1"/>
    <xf numFmtId="49" fontId="0" fillId="5" borderId="12" xfId="0" applyNumberFormat="1" applyFill="1" applyBorder="1"/>
    <xf numFmtId="1" fontId="0" fillId="5" borderId="12" xfId="0" applyNumberFormat="1" applyFill="1" applyBorder="1" applyAlignment="1">
      <alignment horizontal="center"/>
    </xf>
    <xf numFmtId="165" fontId="0" fillId="5" borderId="12" xfId="0" applyNumberFormat="1" applyFill="1" applyBorder="1" applyAlignment="1">
      <alignment horizontal="center"/>
    </xf>
    <xf numFmtId="1" fontId="0" fillId="5" borderId="12" xfId="0" applyNumberFormat="1" applyFill="1" applyBorder="1"/>
    <xf numFmtId="0" fontId="0" fillId="5" borderId="12" xfId="0" applyFill="1" applyBorder="1" applyAlignment="1">
      <alignment horizontal="center"/>
    </xf>
    <xf numFmtId="0" fontId="0" fillId="5" borderId="12" xfId="0" applyFill="1" applyBorder="1"/>
    <xf numFmtId="0" fontId="9" fillId="0" borderId="0" xfId="0" applyFont="1"/>
    <xf numFmtId="0" fontId="9" fillId="0" borderId="0" xfId="0" applyFont="1" applyAlignment="1">
      <alignment horizontal="center"/>
    </xf>
    <xf numFmtId="0" fontId="11" fillId="0" borderId="12" xfId="0" applyFont="1" applyBorder="1" applyAlignment="1">
      <alignment horizontal="center" vertical="center"/>
    </xf>
    <xf numFmtId="0" fontId="11" fillId="0" borderId="12" xfId="0" applyFont="1" applyBorder="1" applyAlignment="1">
      <alignment vertical="center" wrapText="1"/>
    </xf>
    <xf numFmtId="0" fontId="9" fillId="0" borderId="12" xfId="0" applyFont="1" applyBorder="1" applyAlignment="1">
      <alignment horizontal="center"/>
    </xf>
    <xf numFmtId="0" fontId="11" fillId="0" borderId="12" xfId="0" applyFont="1" applyBorder="1" applyAlignment="1">
      <alignment horizontal="left" vertical="center" wrapText="1"/>
    </xf>
    <xf numFmtId="0" fontId="11" fillId="0" borderId="12" xfId="0" applyFont="1" applyFill="1" applyBorder="1" applyAlignment="1">
      <alignment vertical="center" wrapText="1"/>
    </xf>
    <xf numFmtId="0" fontId="11" fillId="0" borderId="12" xfId="0" applyFont="1" applyBorder="1" applyAlignment="1">
      <alignment horizontal="justify" vertical="center" wrapText="1"/>
    </xf>
    <xf numFmtId="0" fontId="11" fillId="0" borderId="12" xfId="0" applyFont="1" applyFill="1" applyBorder="1" applyAlignment="1">
      <alignment horizontal="justify" vertical="center" wrapText="1"/>
    </xf>
    <xf numFmtId="0" fontId="11" fillId="0" borderId="20" xfId="0" applyFont="1" applyBorder="1" applyAlignment="1">
      <alignment horizontal="justify" vertical="center" wrapText="1"/>
    </xf>
    <xf numFmtId="0" fontId="12" fillId="0" borderId="0" xfId="0" applyFont="1" applyBorder="1" applyAlignment="1">
      <alignment horizontal="center" vertical="center"/>
    </xf>
    <xf numFmtId="14" fontId="13" fillId="0" borderId="0" xfId="0" applyNumberFormat="1" applyFont="1" applyAlignment="1">
      <alignment horizontal="left"/>
    </xf>
    <xf numFmtId="0" fontId="13" fillId="0" borderId="0" xfId="0" applyFont="1" applyAlignment="1">
      <alignment horizontal="center" vertical="center"/>
    </xf>
    <xf numFmtId="0" fontId="14" fillId="0" borderId="12" xfId="0" applyFont="1" applyBorder="1" applyAlignment="1">
      <alignment horizontal="center" vertical="center"/>
    </xf>
    <xf numFmtId="166" fontId="13" fillId="0" borderId="0" xfId="1" applyNumberFormat="1" applyFont="1" applyAlignment="1">
      <alignment horizontal="center" vertical="center"/>
    </xf>
    <xf numFmtId="166" fontId="12" fillId="0" borderId="0" xfId="1" applyNumberFormat="1" applyFont="1" applyBorder="1" applyAlignment="1">
      <alignment horizontal="center" vertical="center"/>
    </xf>
    <xf numFmtId="0" fontId="12" fillId="0" borderId="0" xfId="0" applyFont="1" applyAlignment="1">
      <alignment horizontal="center" vertical="center"/>
    </xf>
    <xf numFmtId="0" fontId="13" fillId="0" borderId="0" xfId="0" applyFont="1"/>
    <xf numFmtId="0" fontId="14" fillId="0" borderId="12" xfId="0" applyFont="1" applyBorder="1"/>
    <xf numFmtId="0" fontId="13" fillId="0" borderId="0" xfId="0" applyFont="1" applyAlignment="1">
      <alignment horizontal="center"/>
    </xf>
    <xf numFmtId="167" fontId="13" fillId="0" borderId="0" xfId="0" applyNumberFormat="1" applyFont="1" applyAlignment="1">
      <alignment horizontal="center" vertical="center"/>
    </xf>
    <xf numFmtId="166" fontId="16" fillId="8" borderId="12" xfId="1" applyNumberFormat="1" applyFont="1" applyFill="1" applyBorder="1" applyAlignment="1" applyProtection="1">
      <alignment vertical="center" wrapText="1"/>
      <protection locked="0"/>
    </xf>
    <xf numFmtId="166" fontId="14" fillId="8" borderId="12" xfId="1" applyNumberFormat="1" applyFont="1" applyFill="1" applyBorder="1" applyAlignment="1">
      <alignment horizontal="center" vertical="center"/>
    </xf>
    <xf numFmtId="166" fontId="14" fillId="9" borderId="12" xfId="1" applyNumberFormat="1" applyFont="1" applyFill="1" applyBorder="1" applyAlignment="1">
      <alignment horizontal="center" vertical="center"/>
    </xf>
    <xf numFmtId="166" fontId="16" fillId="10" borderId="12" xfId="1" applyNumberFormat="1" applyFont="1" applyFill="1" applyBorder="1" applyAlignment="1" applyProtection="1">
      <alignment vertical="center" wrapText="1"/>
      <protection locked="0"/>
    </xf>
    <xf numFmtId="166" fontId="14" fillId="10" borderId="12" xfId="1" applyNumberFormat="1" applyFont="1" applyFill="1" applyBorder="1" applyAlignment="1">
      <alignment horizontal="center" vertical="center"/>
    </xf>
    <xf numFmtId="166" fontId="13" fillId="0" borderId="0" xfId="1" applyNumberFormat="1" applyFont="1" applyBorder="1" applyAlignment="1">
      <alignment horizontal="center" vertical="center"/>
    </xf>
    <xf numFmtId="167" fontId="13" fillId="0" borderId="0" xfId="0" applyNumberFormat="1" applyFont="1" applyBorder="1" applyAlignment="1">
      <alignment horizontal="center" vertical="center"/>
    </xf>
    <xf numFmtId="166" fontId="14" fillId="14" borderId="12" xfId="1" applyNumberFormat="1" applyFont="1" applyFill="1" applyBorder="1" applyAlignment="1">
      <alignment horizontal="center" vertical="center"/>
    </xf>
    <xf numFmtId="166" fontId="16" fillId="9" borderId="12" xfId="1" applyNumberFormat="1" applyFont="1" applyFill="1" applyBorder="1" applyAlignment="1" applyProtection="1">
      <alignment vertical="center" wrapText="1"/>
      <protection locked="0"/>
    </xf>
    <xf numFmtId="166" fontId="16" fillId="14" borderId="12" xfId="1" applyNumberFormat="1" applyFont="1" applyFill="1" applyBorder="1" applyAlignment="1" applyProtection="1">
      <alignment vertical="center" wrapText="1"/>
      <protection locked="0"/>
    </xf>
    <xf numFmtId="166" fontId="18" fillId="7" borderId="12" xfId="1" applyNumberFormat="1" applyFont="1" applyFill="1" applyBorder="1" applyAlignment="1">
      <alignment horizontal="center" vertical="center"/>
    </xf>
    <xf numFmtId="166" fontId="18" fillId="12" borderId="12" xfId="1" applyNumberFormat="1" applyFont="1" applyFill="1" applyBorder="1" applyAlignment="1">
      <alignment horizontal="center" vertical="center"/>
    </xf>
    <xf numFmtId="166" fontId="18" fillId="13" borderId="12" xfId="1" applyNumberFormat="1" applyFont="1" applyFill="1" applyBorder="1" applyAlignment="1">
      <alignment horizontal="center" vertical="center"/>
    </xf>
    <xf numFmtId="166" fontId="18" fillId="15" borderId="12" xfId="1" applyNumberFormat="1" applyFont="1" applyFill="1" applyBorder="1" applyAlignment="1">
      <alignment horizontal="center" vertical="center"/>
    </xf>
    <xf numFmtId="41" fontId="13" fillId="0" borderId="0" xfId="3" applyFont="1"/>
    <xf numFmtId="166" fontId="14" fillId="14" borderId="22" xfId="1" applyNumberFormat="1" applyFont="1" applyFill="1" applyBorder="1" applyAlignment="1">
      <alignment horizontal="center" vertical="center"/>
    </xf>
    <xf numFmtId="166" fontId="18" fillId="15" borderId="22" xfId="1" applyNumberFormat="1" applyFont="1" applyFill="1" applyBorder="1" applyAlignment="1">
      <alignment horizontal="center" vertical="center"/>
    </xf>
    <xf numFmtId="42" fontId="17" fillId="16" borderId="25" xfId="4" applyFont="1" applyFill="1" applyBorder="1"/>
    <xf numFmtId="42" fontId="17" fillId="16" borderId="25" xfId="4" applyFont="1" applyFill="1" applyBorder="1" applyAlignment="1">
      <alignment vertical="center"/>
    </xf>
    <xf numFmtId="42" fontId="17" fillId="16" borderId="25" xfId="4" applyFont="1" applyFill="1" applyBorder="1" applyAlignment="1">
      <alignment horizontal="right" vertical="center"/>
    </xf>
    <xf numFmtId="42" fontId="17" fillId="16" borderId="25" xfId="0" applyNumberFormat="1" applyFont="1" applyFill="1" applyBorder="1"/>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12" fillId="0" borderId="11" xfId="0" applyFont="1" applyBorder="1" applyAlignment="1">
      <alignment horizontal="center" vertical="center"/>
    </xf>
    <xf numFmtId="0" fontId="10" fillId="6" borderId="20" xfId="0" applyFont="1" applyFill="1" applyBorder="1" applyAlignment="1">
      <alignment horizontal="center" vertical="center" wrapText="1"/>
    </xf>
    <xf numFmtId="0" fontId="10" fillId="6" borderId="13" xfId="0" applyFont="1" applyFill="1" applyBorder="1" applyAlignment="1">
      <alignment horizontal="center" vertical="center" wrapText="1"/>
    </xf>
    <xf numFmtId="0" fontId="10" fillId="6" borderId="12" xfId="0" applyFont="1" applyFill="1" applyBorder="1" applyAlignment="1">
      <alignment horizontal="center" vertical="center"/>
    </xf>
    <xf numFmtId="0" fontId="10" fillId="6" borderId="12" xfId="0" applyFont="1" applyFill="1" applyBorder="1" applyAlignment="1">
      <alignment horizontal="center" vertical="center" wrapText="1"/>
    </xf>
    <xf numFmtId="0" fontId="13" fillId="0" borderId="12" xfId="0" applyFont="1" applyBorder="1" applyAlignment="1">
      <alignment horizontal="left" vertical="center"/>
    </xf>
    <xf numFmtId="0" fontId="13" fillId="0" borderId="12" xfId="0" applyFont="1" applyBorder="1" applyAlignment="1">
      <alignment horizontal="left" wrapText="1"/>
    </xf>
    <xf numFmtId="0" fontId="12" fillId="17" borderId="22" xfId="0" applyFont="1" applyFill="1" applyBorder="1" applyAlignment="1">
      <alignment horizontal="left"/>
    </xf>
    <xf numFmtId="0" fontId="12" fillId="17" borderId="23" xfId="0" applyFont="1" applyFill="1" applyBorder="1" applyAlignment="1">
      <alignment horizontal="left"/>
    </xf>
    <xf numFmtId="0" fontId="12" fillId="17" borderId="24" xfId="0" applyFont="1" applyFill="1" applyBorder="1" applyAlignment="1">
      <alignment horizontal="left"/>
    </xf>
    <xf numFmtId="0" fontId="17" fillId="16" borderId="25" xfId="0" applyFont="1" applyFill="1" applyBorder="1" applyAlignment="1">
      <alignment horizontal="center" vertical="center"/>
    </xf>
    <xf numFmtId="166" fontId="17" fillId="16" borderId="25" xfId="1" applyNumberFormat="1" applyFont="1" applyFill="1" applyBorder="1" applyAlignment="1">
      <alignment horizontal="center" vertical="center" wrapText="1"/>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24" xfId="0" applyFont="1" applyBorder="1" applyAlignment="1">
      <alignment horizontal="center" vertical="center"/>
    </xf>
    <xf numFmtId="166" fontId="16" fillId="8" borderId="22" xfId="1" applyNumberFormat="1" applyFont="1" applyFill="1" applyBorder="1" applyAlignment="1" applyProtection="1">
      <alignment horizontal="left" vertical="center" wrapText="1"/>
      <protection locked="0"/>
    </xf>
    <xf numFmtId="166" fontId="16" fillId="8" borderId="23" xfId="1" applyNumberFormat="1" applyFont="1" applyFill="1" applyBorder="1" applyAlignment="1" applyProtection="1">
      <alignment horizontal="left" vertical="center" wrapText="1"/>
      <protection locked="0"/>
    </xf>
    <xf numFmtId="166" fontId="16" fillId="8" borderId="24" xfId="1" applyNumberFormat="1" applyFont="1" applyFill="1" applyBorder="1" applyAlignment="1" applyProtection="1">
      <alignment horizontal="left" vertical="center" wrapText="1"/>
      <protection locked="0"/>
    </xf>
    <xf numFmtId="166" fontId="12" fillId="11" borderId="12" xfId="1" applyNumberFormat="1" applyFont="1" applyFill="1" applyBorder="1" applyAlignment="1">
      <alignment horizontal="center" vertical="center" wrapText="1"/>
    </xf>
    <xf numFmtId="0" fontId="10" fillId="11" borderId="12" xfId="0" applyFont="1" applyFill="1" applyBorder="1" applyAlignment="1">
      <alignment horizontal="center" vertical="center"/>
    </xf>
    <xf numFmtId="0" fontId="10" fillId="11" borderId="12" xfId="0" applyFont="1" applyFill="1" applyBorder="1" applyAlignment="1">
      <alignment horizontal="center" vertical="center" wrapText="1"/>
    </xf>
    <xf numFmtId="0" fontId="12" fillId="15" borderId="12" xfId="0" applyFont="1" applyFill="1" applyBorder="1" applyAlignment="1">
      <alignment horizontal="center" vertical="center"/>
    </xf>
    <xf numFmtId="0" fontId="12" fillId="15" borderId="22" xfId="0" applyFont="1" applyFill="1" applyBorder="1" applyAlignment="1">
      <alignment horizontal="center" vertical="center"/>
    </xf>
    <xf numFmtId="166" fontId="12" fillId="11" borderId="22" xfId="1" applyNumberFormat="1" applyFont="1" applyFill="1" applyBorder="1" applyAlignment="1">
      <alignment horizontal="center" vertical="center" wrapText="1"/>
    </xf>
    <xf numFmtId="0" fontId="12" fillId="0" borderId="12" xfId="0" applyFont="1" applyBorder="1" applyAlignment="1">
      <alignment horizontal="center" vertical="center"/>
    </xf>
    <xf numFmtId="0" fontId="13" fillId="0" borderId="21" xfId="0" applyFont="1" applyBorder="1" applyAlignment="1">
      <alignment horizontal="left" vertical="center"/>
    </xf>
    <xf numFmtId="0" fontId="13" fillId="0" borderId="0" xfId="0" applyFont="1" applyBorder="1" applyAlignment="1">
      <alignment horizontal="left" vertical="center"/>
    </xf>
    <xf numFmtId="0" fontId="12" fillId="10" borderId="12" xfId="0" applyFont="1" applyFill="1" applyBorder="1" applyAlignment="1">
      <alignment horizontal="center" vertical="center"/>
    </xf>
    <xf numFmtId="0" fontId="12" fillId="8" borderId="12" xfId="0" applyFont="1" applyFill="1" applyBorder="1" applyAlignment="1">
      <alignment horizontal="center" vertical="center"/>
    </xf>
    <xf numFmtId="0" fontId="12" fillId="9" borderId="12" xfId="0" applyFont="1" applyFill="1" applyBorder="1" applyAlignment="1">
      <alignment horizontal="center" vertical="center"/>
    </xf>
    <xf numFmtId="0" fontId="4" fillId="3" borderId="19" xfId="0" applyFont="1" applyFill="1" applyBorder="1" applyAlignment="1">
      <alignment horizontal="center"/>
    </xf>
    <xf numFmtId="0" fontId="5" fillId="3" borderId="19" xfId="0" applyFont="1" applyFill="1" applyBorder="1" applyAlignment="1">
      <alignment horizontal="center"/>
    </xf>
    <xf numFmtId="0" fontId="0" fillId="0" borderId="19" xfId="0" applyFont="1" applyBorder="1" applyAlignment="1">
      <alignment horizontal="center"/>
    </xf>
    <xf numFmtId="0" fontId="4" fillId="0" borderId="19" xfId="0" applyFont="1" applyBorder="1" applyAlignment="1">
      <alignment horizontal="center" vertical="center"/>
    </xf>
    <xf numFmtId="0" fontId="4" fillId="2" borderId="19" xfId="0" applyFont="1" applyFill="1" applyBorder="1" applyAlignment="1">
      <alignment horizontal="center" vertical="center"/>
    </xf>
    <xf numFmtId="17" fontId="5" fillId="2" borderId="19" xfId="0" applyNumberFormat="1" applyFont="1" applyFill="1" applyBorder="1" applyAlignment="1">
      <alignment horizontal="center"/>
    </xf>
    <xf numFmtId="0" fontId="5" fillId="2" borderId="19" xfId="0" applyNumberFormat="1" applyFont="1" applyFill="1" applyBorder="1" applyAlignment="1">
      <alignment horizontal="center"/>
    </xf>
    <xf numFmtId="0" fontId="0" fillId="4" borderId="19" xfId="0" applyFont="1" applyFill="1" applyBorder="1" applyAlignment="1">
      <alignment horizontal="left"/>
    </xf>
    <xf numFmtId="0" fontId="6" fillId="0" borderId="19" xfId="0" applyFont="1" applyBorder="1" applyAlignment="1">
      <alignment horizontal="center"/>
    </xf>
  </cellXfs>
  <cellStyles count="5">
    <cellStyle name="Millares [0]" xfId="3" builtinId="6"/>
    <cellStyle name="Moneda" xfId="1" builtinId="4"/>
    <cellStyle name="Moneda [0]" xfId="4" builtinId="7"/>
    <cellStyle name="Moneda 2" xfId="2" xr:uid="{83601D0A-F299-4502-AFCE-7D49395189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jpeg"/><Relationship Id="rId3" Type="http://schemas.openxmlformats.org/officeDocument/2006/relationships/image" Target="../media/image3.jpeg"/><Relationship Id="rId21" Type="http://schemas.openxmlformats.org/officeDocument/2006/relationships/image" Target="../media/image21.jpe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 Type="http://schemas.openxmlformats.org/officeDocument/2006/relationships/image" Target="../media/image2.jpeg"/><Relationship Id="rId16" Type="http://schemas.openxmlformats.org/officeDocument/2006/relationships/image" Target="../media/image16.jpeg"/><Relationship Id="rId20" Type="http://schemas.openxmlformats.org/officeDocument/2006/relationships/image" Target="../media/image20.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jpeg"/><Relationship Id="rId10" Type="http://schemas.openxmlformats.org/officeDocument/2006/relationships/image" Target="../media/image10.jpeg"/><Relationship Id="rId19" Type="http://schemas.openxmlformats.org/officeDocument/2006/relationships/image" Target="../media/image19.jpe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jpeg"/><Relationship Id="rId22" Type="http://schemas.openxmlformats.org/officeDocument/2006/relationships/image" Target="../media/image22.jpeg"/></Relationships>
</file>

<file path=xl/drawings/_rels/drawing2.xml.rels><?xml version="1.0" encoding="UTF-8" standalone="yes"?>
<Relationships xmlns="http://schemas.openxmlformats.org/package/2006/relationships"><Relationship Id="rId13" Type="http://schemas.openxmlformats.org/officeDocument/2006/relationships/image" Target="../media/image14.jpeg"/><Relationship Id="rId18" Type="http://schemas.openxmlformats.org/officeDocument/2006/relationships/image" Target="../media/image20.jpeg"/><Relationship Id="rId26" Type="http://schemas.openxmlformats.org/officeDocument/2006/relationships/image" Target="../media/image28.jpeg"/><Relationship Id="rId21" Type="http://schemas.openxmlformats.org/officeDocument/2006/relationships/image" Target="../media/image23.jpeg"/><Relationship Id="rId34" Type="http://schemas.openxmlformats.org/officeDocument/2006/relationships/image" Target="../media/image36.png"/><Relationship Id="rId7" Type="http://schemas.openxmlformats.org/officeDocument/2006/relationships/image" Target="../media/image7.jpeg"/><Relationship Id="rId12" Type="http://schemas.openxmlformats.org/officeDocument/2006/relationships/image" Target="../media/image13.jpeg"/><Relationship Id="rId17" Type="http://schemas.openxmlformats.org/officeDocument/2006/relationships/image" Target="../media/image18.jpeg"/><Relationship Id="rId25" Type="http://schemas.openxmlformats.org/officeDocument/2006/relationships/image" Target="../media/image27.jpeg"/><Relationship Id="rId33" Type="http://schemas.openxmlformats.org/officeDocument/2006/relationships/image" Target="../media/image35.png"/><Relationship Id="rId2" Type="http://schemas.openxmlformats.org/officeDocument/2006/relationships/image" Target="../media/image2.jpeg"/><Relationship Id="rId16" Type="http://schemas.openxmlformats.org/officeDocument/2006/relationships/image" Target="../media/image17.jpeg"/><Relationship Id="rId20" Type="http://schemas.openxmlformats.org/officeDocument/2006/relationships/image" Target="../media/image22.jpeg"/><Relationship Id="rId29" Type="http://schemas.openxmlformats.org/officeDocument/2006/relationships/image" Target="../media/image31.pn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2.jpeg"/><Relationship Id="rId24" Type="http://schemas.openxmlformats.org/officeDocument/2006/relationships/image" Target="../media/image26.emf"/><Relationship Id="rId32" Type="http://schemas.openxmlformats.org/officeDocument/2006/relationships/image" Target="../media/image34.png"/><Relationship Id="rId37" Type="http://schemas.openxmlformats.org/officeDocument/2006/relationships/image" Target="../media/image39.png"/><Relationship Id="rId5" Type="http://schemas.openxmlformats.org/officeDocument/2006/relationships/image" Target="../media/image5.jpeg"/><Relationship Id="rId15" Type="http://schemas.openxmlformats.org/officeDocument/2006/relationships/image" Target="../media/image16.jpeg"/><Relationship Id="rId23" Type="http://schemas.openxmlformats.org/officeDocument/2006/relationships/image" Target="../media/image25.png"/><Relationship Id="rId28" Type="http://schemas.openxmlformats.org/officeDocument/2006/relationships/image" Target="../media/image30.jpeg"/><Relationship Id="rId36" Type="http://schemas.openxmlformats.org/officeDocument/2006/relationships/image" Target="../media/image38.png"/><Relationship Id="rId10" Type="http://schemas.openxmlformats.org/officeDocument/2006/relationships/image" Target="../media/image11.jpeg"/><Relationship Id="rId19" Type="http://schemas.openxmlformats.org/officeDocument/2006/relationships/image" Target="../media/image21.jpeg"/><Relationship Id="rId31" Type="http://schemas.openxmlformats.org/officeDocument/2006/relationships/image" Target="../media/image33.png"/><Relationship Id="rId4" Type="http://schemas.openxmlformats.org/officeDocument/2006/relationships/image" Target="../media/image4.jpeg"/><Relationship Id="rId9" Type="http://schemas.openxmlformats.org/officeDocument/2006/relationships/image" Target="../media/image10.jpeg"/><Relationship Id="rId14" Type="http://schemas.openxmlformats.org/officeDocument/2006/relationships/image" Target="../media/image15.jpeg"/><Relationship Id="rId22" Type="http://schemas.openxmlformats.org/officeDocument/2006/relationships/image" Target="../media/image24.jpeg"/><Relationship Id="rId27" Type="http://schemas.openxmlformats.org/officeDocument/2006/relationships/image" Target="../media/image29.png"/><Relationship Id="rId30" Type="http://schemas.openxmlformats.org/officeDocument/2006/relationships/image" Target="../media/image32.png"/><Relationship Id="rId35" Type="http://schemas.openxmlformats.org/officeDocument/2006/relationships/image" Target="../media/image37.png"/><Relationship Id="rId8" Type="http://schemas.openxmlformats.org/officeDocument/2006/relationships/image" Target="../media/image8.jpeg"/><Relationship Id="rId3"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0.png"/></Relationships>
</file>

<file path=xl/drawings/_rels/drawing4.xml.rels><?xml version="1.0" encoding="UTF-8" standalone="yes"?>
<Relationships xmlns="http://schemas.openxmlformats.org/package/2006/relationships"><Relationship Id="rId1" Type="http://schemas.openxmlformats.org/officeDocument/2006/relationships/image" Target="../media/image41.png"/></Relationships>
</file>

<file path=xl/drawings/drawing1.xml><?xml version="1.0" encoding="utf-8"?>
<xdr:wsDr xmlns:xdr="http://schemas.openxmlformats.org/drawingml/2006/spreadsheetDrawing" xmlns:a="http://schemas.openxmlformats.org/drawingml/2006/main">
  <xdr:twoCellAnchor editAs="oneCell">
    <xdr:from>
      <xdr:col>2</xdr:col>
      <xdr:colOff>257175</xdr:colOff>
      <xdr:row>16</xdr:row>
      <xdr:rowOff>142875</xdr:rowOff>
    </xdr:from>
    <xdr:to>
      <xdr:col>2</xdr:col>
      <xdr:colOff>1362075</xdr:colOff>
      <xdr:row>16</xdr:row>
      <xdr:rowOff>1033923</xdr:rowOff>
    </xdr:to>
    <xdr:pic>
      <xdr:nvPicPr>
        <xdr:cNvPr id="2" name="Imagen 1" descr="Resultado de imagen para CARTUCHO 6003">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81425" y="7058025"/>
          <a:ext cx="1104900" cy="891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276225</xdr:colOff>
      <xdr:row>15</xdr:row>
      <xdr:rowOff>133351</xdr:rowOff>
    </xdr:from>
    <xdr:to>
      <xdr:col>2</xdr:col>
      <xdr:colOff>1504950</xdr:colOff>
      <xdr:row>15</xdr:row>
      <xdr:rowOff>1025695</xdr:rowOff>
    </xdr:to>
    <xdr:pic>
      <xdr:nvPicPr>
        <xdr:cNvPr id="3" name="Imagen 2" descr="Resultado de imagen para RESPIRADOR MEDIA CARA">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00475" y="5915026"/>
          <a:ext cx="1228725" cy="8923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266700</xdr:colOff>
      <xdr:row>9</xdr:row>
      <xdr:rowOff>38100</xdr:rowOff>
    </xdr:from>
    <xdr:to>
      <xdr:col>2</xdr:col>
      <xdr:colOff>1323975</xdr:colOff>
      <xdr:row>9</xdr:row>
      <xdr:rowOff>1076325</xdr:rowOff>
    </xdr:to>
    <xdr:pic>
      <xdr:nvPicPr>
        <xdr:cNvPr id="4" name="Imagen 3" descr="Resultado de imagen para careta facial de policarbonato">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790950" y="2419350"/>
          <a:ext cx="1057275"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161925</xdr:colOff>
      <xdr:row>17</xdr:row>
      <xdr:rowOff>95250</xdr:rowOff>
    </xdr:from>
    <xdr:to>
      <xdr:col>2</xdr:col>
      <xdr:colOff>1576388</xdr:colOff>
      <xdr:row>17</xdr:row>
      <xdr:rowOff>1038225</xdr:rowOff>
    </xdr:to>
    <xdr:pic>
      <xdr:nvPicPr>
        <xdr:cNvPr id="5" name="Imagen 4" descr="Guante de algodón recubierto de nitrilo">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86175" y="10410825"/>
          <a:ext cx="1414463" cy="942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221122</xdr:colOff>
      <xdr:row>25</xdr:row>
      <xdr:rowOff>66676</xdr:rowOff>
    </xdr:from>
    <xdr:to>
      <xdr:col>2</xdr:col>
      <xdr:colOff>1389312</xdr:colOff>
      <xdr:row>25</xdr:row>
      <xdr:rowOff>1076326</xdr:rowOff>
    </xdr:to>
    <xdr:pic>
      <xdr:nvPicPr>
        <xdr:cNvPr id="6" name="Imagen 5" descr="Resultado de imagen para bata en dril">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3745372" y="17183101"/>
          <a:ext cx="1168190"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22</xdr:row>
      <xdr:rowOff>0</xdr:rowOff>
    </xdr:from>
    <xdr:to>
      <xdr:col>7</xdr:col>
      <xdr:colOff>304800</xdr:colOff>
      <xdr:row>22</xdr:row>
      <xdr:rowOff>304800</xdr:rowOff>
    </xdr:to>
    <xdr:sp macro="" textlink="">
      <xdr:nvSpPr>
        <xdr:cNvPr id="3078" name="AutoShape 6" descr="Resultado de imagen para overol en dril">
          <a:extLst>
            <a:ext uri="{FF2B5EF4-FFF2-40B4-BE49-F238E27FC236}">
              <a16:creationId xmlns:a16="http://schemas.microsoft.com/office/drawing/2014/main" id="{00000000-0008-0000-0000-0000060C0000}"/>
            </a:ext>
          </a:extLst>
        </xdr:cNvPr>
        <xdr:cNvSpPr>
          <a:spLocks noChangeAspect="1" noChangeArrowheads="1"/>
        </xdr:cNvSpPr>
      </xdr:nvSpPr>
      <xdr:spPr bwMode="auto">
        <a:xfrm>
          <a:off x="8629650" y="148494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419101</xdr:colOff>
      <xdr:row>26</xdr:row>
      <xdr:rowOff>57150</xdr:rowOff>
    </xdr:from>
    <xdr:to>
      <xdr:col>2</xdr:col>
      <xdr:colOff>1221735</xdr:colOff>
      <xdr:row>26</xdr:row>
      <xdr:rowOff>1095375</xdr:rowOff>
    </xdr:to>
    <xdr:pic>
      <xdr:nvPicPr>
        <xdr:cNvPr id="8" name="Imagen 7" descr="Resultado de imagen para overol en dril">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3943351" y="18307050"/>
          <a:ext cx="802634"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342900</xdr:colOff>
      <xdr:row>24</xdr:row>
      <xdr:rowOff>57150</xdr:rowOff>
    </xdr:from>
    <xdr:to>
      <xdr:col>2</xdr:col>
      <xdr:colOff>1447800</xdr:colOff>
      <xdr:row>24</xdr:row>
      <xdr:rowOff>1047750</xdr:rowOff>
    </xdr:to>
    <xdr:pic>
      <xdr:nvPicPr>
        <xdr:cNvPr id="9" name="Imagen 8" descr="Resultado de imagen para overol tyvek">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3867150" y="16040100"/>
          <a:ext cx="1104900" cy="990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542925</xdr:colOff>
      <xdr:row>28</xdr:row>
      <xdr:rowOff>47625</xdr:rowOff>
    </xdr:from>
    <xdr:to>
      <xdr:col>2</xdr:col>
      <xdr:colOff>1133475</xdr:colOff>
      <xdr:row>28</xdr:row>
      <xdr:rowOff>1059215</xdr:rowOff>
    </xdr:to>
    <xdr:pic>
      <xdr:nvPicPr>
        <xdr:cNvPr id="10" name="Imagen 9" descr="Resultado de imagen para delantal reforzado">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067175" y="19431000"/>
          <a:ext cx="590550" cy="10115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419100</xdr:colOff>
      <xdr:row>29</xdr:row>
      <xdr:rowOff>19050</xdr:rowOff>
    </xdr:from>
    <xdr:to>
      <xdr:col>2</xdr:col>
      <xdr:colOff>1304925</xdr:colOff>
      <xdr:row>29</xdr:row>
      <xdr:rowOff>1028700</xdr:rowOff>
    </xdr:to>
    <xdr:pic>
      <xdr:nvPicPr>
        <xdr:cNvPr id="11" name="Imagen 10" descr="Resultado de imagen para conjunto impermeable pvc">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943350" y="20535900"/>
          <a:ext cx="885825"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31</xdr:row>
      <xdr:rowOff>76200</xdr:rowOff>
    </xdr:from>
    <xdr:to>
      <xdr:col>2</xdr:col>
      <xdr:colOff>1523176</xdr:colOff>
      <xdr:row>31</xdr:row>
      <xdr:rowOff>1114425</xdr:rowOff>
    </xdr:to>
    <xdr:pic>
      <xdr:nvPicPr>
        <xdr:cNvPr id="12" name="Imagen 11" descr="Resultado de imagen para botas en caucho puntera">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3724275" y="22860000"/>
          <a:ext cx="1323151"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171451</xdr:colOff>
      <xdr:row>21</xdr:row>
      <xdr:rowOff>95250</xdr:rowOff>
    </xdr:from>
    <xdr:to>
      <xdr:col>2</xdr:col>
      <xdr:colOff>1557339</xdr:colOff>
      <xdr:row>21</xdr:row>
      <xdr:rowOff>1019175</xdr:rowOff>
    </xdr:to>
    <xdr:pic>
      <xdr:nvPicPr>
        <xdr:cNvPr id="14" name="Imagen 13" descr="Guante de Nitrilo Largo">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695701" y="13811250"/>
          <a:ext cx="1385888"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228600</xdr:colOff>
      <xdr:row>20</xdr:row>
      <xdr:rowOff>114300</xdr:rowOff>
    </xdr:from>
    <xdr:to>
      <xdr:col>2</xdr:col>
      <xdr:colOff>1528764</xdr:colOff>
      <xdr:row>20</xdr:row>
      <xdr:rowOff>981076</xdr:rowOff>
    </xdr:to>
    <xdr:pic>
      <xdr:nvPicPr>
        <xdr:cNvPr id="15" name="Imagen 14" descr="Guante de Nitrilo">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3752850" y="13830300"/>
          <a:ext cx="1300164" cy="866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304799</xdr:colOff>
      <xdr:row>22</xdr:row>
      <xdr:rowOff>200025</xdr:rowOff>
    </xdr:from>
    <xdr:to>
      <xdr:col>2</xdr:col>
      <xdr:colOff>1457324</xdr:colOff>
      <xdr:row>22</xdr:row>
      <xdr:rowOff>1028699</xdr:rowOff>
    </xdr:to>
    <xdr:pic>
      <xdr:nvPicPr>
        <xdr:cNvPr id="16" name="Imagen 15" descr="Resultado de imagen para guantes de hilaza">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3829049" y="16182975"/>
          <a:ext cx="1152525" cy="828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304800</xdr:colOff>
      <xdr:row>20</xdr:row>
      <xdr:rowOff>304800</xdr:rowOff>
    </xdr:to>
    <xdr:sp macro="" textlink="">
      <xdr:nvSpPr>
        <xdr:cNvPr id="3089" name="AutoShape 17" descr="Resultado de imagen para guantes de vaqueta tipo ingeniero">
          <a:extLst>
            <a:ext uri="{FF2B5EF4-FFF2-40B4-BE49-F238E27FC236}">
              <a16:creationId xmlns:a16="http://schemas.microsoft.com/office/drawing/2014/main" id="{00000000-0008-0000-0000-0000110C0000}"/>
            </a:ext>
          </a:extLst>
        </xdr:cNvPr>
        <xdr:cNvSpPr>
          <a:spLocks noChangeAspect="1" noChangeArrowheads="1"/>
        </xdr:cNvSpPr>
      </xdr:nvSpPr>
      <xdr:spPr bwMode="auto">
        <a:xfrm>
          <a:off x="6200775" y="13716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194425</xdr:colOff>
      <xdr:row>19</xdr:row>
      <xdr:rowOff>38100</xdr:rowOff>
    </xdr:from>
    <xdr:to>
      <xdr:col>2</xdr:col>
      <xdr:colOff>1527683</xdr:colOff>
      <xdr:row>19</xdr:row>
      <xdr:rowOff>1066800</xdr:rowOff>
    </xdr:to>
    <xdr:pic>
      <xdr:nvPicPr>
        <xdr:cNvPr id="19" name="Imagen 18" descr="Resultado de imagen para guantes de vaqueta tipo ingeniero">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3718675" y="12620625"/>
          <a:ext cx="1333258"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8</xdr:row>
      <xdr:rowOff>47625</xdr:rowOff>
    </xdr:from>
    <xdr:to>
      <xdr:col>3</xdr:col>
      <xdr:colOff>0</xdr:colOff>
      <xdr:row>8</xdr:row>
      <xdr:rowOff>1057275</xdr:rowOff>
    </xdr:to>
    <xdr:pic>
      <xdr:nvPicPr>
        <xdr:cNvPr id="20" name="Imagen 19" descr="Resultado de imagen para GAFAS DE SEGURIDAD">
          <a:extLst>
            <a:ext uri="{FF2B5EF4-FFF2-40B4-BE49-F238E27FC236}">
              <a16:creationId xmlns:a16="http://schemas.microsoft.com/office/drawing/2014/main" id="{00000000-0008-0000-0000-000014000000}"/>
            </a:ext>
          </a:extLst>
        </xdr:cNvPr>
        <xdr:cNvPicPr>
          <a:picLocks noChangeAspect="1" noChangeArrowheads="1"/>
        </xdr:cNvPicPr>
      </xdr:nvPicPr>
      <xdr:blipFill rotWithShape="1">
        <a:blip xmlns:r="http://schemas.openxmlformats.org/officeDocument/2006/relationships" r:embed="rId15">
          <a:extLst>
            <a:ext uri="{28A0092B-C50C-407E-A947-70E740481C1C}">
              <a14:useLocalDpi xmlns:a14="http://schemas.microsoft.com/office/drawing/2010/main" val="0"/>
            </a:ext>
          </a:extLst>
        </a:blip>
        <a:srcRect l="9836" t="24590" r="8197" b="27049"/>
        <a:stretch/>
      </xdr:blipFill>
      <xdr:spPr bwMode="auto">
        <a:xfrm>
          <a:off x="3724275" y="1876425"/>
          <a:ext cx="1504950"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457201</xdr:colOff>
      <xdr:row>12</xdr:row>
      <xdr:rowOff>66675</xdr:rowOff>
    </xdr:from>
    <xdr:to>
      <xdr:col>2</xdr:col>
      <xdr:colOff>1371601</xdr:colOff>
      <xdr:row>12</xdr:row>
      <xdr:rowOff>1044137</xdr:rowOff>
    </xdr:to>
    <xdr:pic>
      <xdr:nvPicPr>
        <xdr:cNvPr id="21" name="Imagen 20" descr="3M(TM) Particulate Respirator 8210V, N95">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3981451" y="3581400"/>
          <a:ext cx="914400" cy="9774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333375</xdr:colOff>
      <xdr:row>13</xdr:row>
      <xdr:rowOff>180975</xdr:rowOff>
    </xdr:from>
    <xdr:to>
      <xdr:col>2</xdr:col>
      <xdr:colOff>1371600</xdr:colOff>
      <xdr:row>13</xdr:row>
      <xdr:rowOff>1081886</xdr:rowOff>
    </xdr:to>
    <xdr:pic>
      <xdr:nvPicPr>
        <xdr:cNvPr id="22" name="Imagen 21" descr="null">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3857625" y="4829175"/>
          <a:ext cx="1038225" cy="900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361950</xdr:colOff>
      <xdr:row>11</xdr:row>
      <xdr:rowOff>9525</xdr:rowOff>
    </xdr:from>
    <xdr:ext cx="1057275" cy="1057275"/>
    <xdr:pic>
      <xdr:nvPicPr>
        <xdr:cNvPr id="25" name="Imagen 24" descr="http://multimedia.3m.com/mws/media/202586P/particulate-respirator-07048-n95.jpg">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3886200" y="3524250"/>
          <a:ext cx="1057275" cy="10572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295275</xdr:colOff>
      <xdr:row>14</xdr:row>
      <xdr:rowOff>19050</xdr:rowOff>
    </xdr:from>
    <xdr:to>
      <xdr:col>2</xdr:col>
      <xdr:colOff>1362075</xdr:colOff>
      <xdr:row>14</xdr:row>
      <xdr:rowOff>1114425</xdr:rowOff>
    </xdr:to>
    <xdr:pic>
      <xdr:nvPicPr>
        <xdr:cNvPr id="24" name="Imagen 23" descr="MASCARILLA DESECHABLE N95 F720V - STEELPRO">
          <a:extLst>
            <a:ext uri="{FF2B5EF4-FFF2-40B4-BE49-F238E27FC236}">
              <a16:creationId xmlns:a16="http://schemas.microsoft.com/office/drawing/2014/main" id="{00000000-0008-0000-0000-000018000000}"/>
            </a:ext>
          </a:extLst>
        </xdr:cNvPr>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3819525" y="6934200"/>
          <a:ext cx="1066800" cy="1095375"/>
        </a:xfrm>
        <a:prstGeom prst="rect">
          <a:avLst/>
        </a:prstGeom>
        <a:noFill/>
        <a:ln>
          <a:noFill/>
        </a:ln>
      </xdr:spPr>
    </xdr:pic>
    <xdr:clientData/>
  </xdr:twoCellAnchor>
  <xdr:twoCellAnchor editAs="oneCell">
    <xdr:from>
      <xdr:col>2</xdr:col>
      <xdr:colOff>304801</xdr:colOff>
      <xdr:row>18</xdr:row>
      <xdr:rowOff>66676</xdr:rowOff>
    </xdr:from>
    <xdr:to>
      <xdr:col>2</xdr:col>
      <xdr:colOff>1219201</xdr:colOff>
      <xdr:row>18</xdr:row>
      <xdr:rowOff>981076</xdr:rowOff>
    </xdr:to>
    <xdr:pic>
      <xdr:nvPicPr>
        <xdr:cNvPr id="27" name="Imagen 26" descr="Resultado de imagen para caja de guantes nitrilo">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3829051" y="11382376"/>
          <a:ext cx="914400" cy="91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171450</xdr:colOff>
      <xdr:row>10</xdr:row>
      <xdr:rowOff>47625</xdr:rowOff>
    </xdr:from>
    <xdr:to>
      <xdr:col>2</xdr:col>
      <xdr:colOff>1476375</xdr:colOff>
      <xdr:row>10</xdr:row>
      <xdr:rowOff>962025</xdr:rowOff>
    </xdr:to>
    <xdr:pic>
      <xdr:nvPicPr>
        <xdr:cNvPr id="28" name="Imagen 27" descr="Resultado de imagen para respirador 3m 9010">
          <a:extLst>
            <a:ext uri="{FF2B5EF4-FFF2-40B4-BE49-F238E27FC236}">
              <a16:creationId xmlns:a16="http://schemas.microsoft.com/office/drawing/2014/main" id="{E0CE04BD-C6B7-413D-A7AB-798FB5CD8669}"/>
            </a:ext>
          </a:extLst>
        </xdr:cNvPr>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a:off x="3695700" y="4619625"/>
          <a:ext cx="1304925" cy="914400"/>
        </a:xfrm>
        <a:prstGeom prst="rect">
          <a:avLst/>
        </a:prstGeom>
        <a:noFill/>
        <a:ln>
          <a:noFill/>
        </a:ln>
      </xdr:spPr>
    </xdr:pic>
    <xdr:clientData/>
  </xdr:twoCellAnchor>
  <xdr:twoCellAnchor editAs="oneCell">
    <xdr:from>
      <xdr:col>2</xdr:col>
      <xdr:colOff>371475</xdr:colOff>
      <xdr:row>27</xdr:row>
      <xdr:rowOff>19050</xdr:rowOff>
    </xdr:from>
    <xdr:to>
      <xdr:col>2</xdr:col>
      <xdr:colOff>1343025</xdr:colOff>
      <xdr:row>27</xdr:row>
      <xdr:rowOff>1095375</xdr:rowOff>
    </xdr:to>
    <xdr:pic>
      <xdr:nvPicPr>
        <xdr:cNvPr id="26" name="Imagen 25" descr="Resultado de imagen para overol dril dos piezas">
          <a:extLst>
            <a:ext uri="{FF2B5EF4-FFF2-40B4-BE49-F238E27FC236}">
              <a16:creationId xmlns:a16="http://schemas.microsoft.com/office/drawing/2014/main" id="{9E5B8E57-A27D-48E8-987C-CD92D848B94B}"/>
            </a:ext>
          </a:extLst>
        </xdr:cNvPr>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a:stretch>
          <a:fillRect/>
        </a:stretch>
      </xdr:blipFill>
      <xdr:spPr bwMode="auto">
        <a:xfrm>
          <a:off x="3895725" y="23860125"/>
          <a:ext cx="971550" cy="1076325"/>
        </a:xfrm>
        <a:prstGeom prst="rect">
          <a:avLst/>
        </a:prstGeom>
        <a:noFill/>
        <a:ln>
          <a:noFill/>
        </a:ln>
      </xdr:spPr>
    </xdr:pic>
    <xdr:clientData/>
  </xdr:twoCellAnchor>
  <xdr:twoCellAnchor editAs="oneCell">
    <xdr:from>
      <xdr:col>2</xdr:col>
      <xdr:colOff>504825</xdr:colOff>
      <xdr:row>23</xdr:row>
      <xdr:rowOff>304800</xdr:rowOff>
    </xdr:from>
    <xdr:to>
      <xdr:col>2</xdr:col>
      <xdr:colOff>1419225</xdr:colOff>
      <xdr:row>23</xdr:row>
      <xdr:rowOff>1038225</xdr:rowOff>
    </xdr:to>
    <xdr:pic>
      <xdr:nvPicPr>
        <xdr:cNvPr id="30" name="Imagen 29" descr="Resultado de imagen para casco de segurida">
          <a:extLst>
            <a:ext uri="{FF2B5EF4-FFF2-40B4-BE49-F238E27FC236}">
              <a16:creationId xmlns:a16="http://schemas.microsoft.com/office/drawing/2014/main" id="{8E6BA92E-FA8A-45D5-B6B8-25D3B3A1530A}"/>
            </a:ext>
          </a:extLst>
        </xdr:cNvPr>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4029075" y="20431125"/>
          <a:ext cx="914400" cy="73342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257175</xdr:colOff>
      <xdr:row>18</xdr:row>
      <xdr:rowOff>142875</xdr:rowOff>
    </xdr:from>
    <xdr:to>
      <xdr:col>2</xdr:col>
      <xdr:colOff>1362075</xdr:colOff>
      <xdr:row>18</xdr:row>
      <xdr:rowOff>1033923</xdr:rowOff>
    </xdr:to>
    <xdr:pic>
      <xdr:nvPicPr>
        <xdr:cNvPr id="2" name="Imagen 1" descr="Resultado de imagen para CARTUCHO 6003">
          <a:extLst>
            <a:ext uri="{FF2B5EF4-FFF2-40B4-BE49-F238E27FC236}">
              <a16:creationId xmlns:a16="http://schemas.microsoft.com/office/drawing/2014/main" id="{11110E63-3175-453D-8196-A207670AF0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81425" y="11515725"/>
          <a:ext cx="1104900" cy="8910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276225</xdr:colOff>
      <xdr:row>17</xdr:row>
      <xdr:rowOff>133351</xdr:rowOff>
    </xdr:from>
    <xdr:to>
      <xdr:col>2</xdr:col>
      <xdr:colOff>1504950</xdr:colOff>
      <xdr:row>17</xdr:row>
      <xdr:rowOff>1025695</xdr:rowOff>
    </xdr:to>
    <xdr:pic>
      <xdr:nvPicPr>
        <xdr:cNvPr id="3" name="Imagen 2" descr="Resultado de imagen para RESPIRADOR MEDIA CARA">
          <a:extLst>
            <a:ext uri="{FF2B5EF4-FFF2-40B4-BE49-F238E27FC236}">
              <a16:creationId xmlns:a16="http://schemas.microsoft.com/office/drawing/2014/main" id="{AA9BCA93-651C-462A-A882-A7A7FE75230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00475" y="10372726"/>
          <a:ext cx="1228725" cy="8923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266700</xdr:colOff>
      <xdr:row>11</xdr:row>
      <xdr:rowOff>38100</xdr:rowOff>
    </xdr:from>
    <xdr:to>
      <xdr:col>2</xdr:col>
      <xdr:colOff>1323975</xdr:colOff>
      <xdr:row>11</xdr:row>
      <xdr:rowOff>1076325</xdr:rowOff>
    </xdr:to>
    <xdr:pic>
      <xdr:nvPicPr>
        <xdr:cNvPr id="4" name="Imagen 3" descr="Resultado de imagen para careta facial de policarbonato">
          <a:extLst>
            <a:ext uri="{FF2B5EF4-FFF2-40B4-BE49-F238E27FC236}">
              <a16:creationId xmlns:a16="http://schemas.microsoft.com/office/drawing/2014/main" id="{E9ADC10F-7079-4C96-AEDF-96E1CFF27F5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790950" y="3476625"/>
          <a:ext cx="1057275"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161925</xdr:colOff>
      <xdr:row>19</xdr:row>
      <xdr:rowOff>95250</xdr:rowOff>
    </xdr:from>
    <xdr:to>
      <xdr:col>2</xdr:col>
      <xdr:colOff>1576388</xdr:colOff>
      <xdr:row>19</xdr:row>
      <xdr:rowOff>1038225</xdr:rowOff>
    </xdr:to>
    <xdr:pic>
      <xdr:nvPicPr>
        <xdr:cNvPr id="5" name="Imagen 4" descr="Guante de algodón recubierto de nitrilo">
          <a:extLst>
            <a:ext uri="{FF2B5EF4-FFF2-40B4-BE49-F238E27FC236}">
              <a16:creationId xmlns:a16="http://schemas.microsoft.com/office/drawing/2014/main" id="{D1BFABA1-B509-4DBF-AAA5-DE6188DE08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86175" y="12601575"/>
          <a:ext cx="1414463" cy="942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221122</xdr:colOff>
      <xdr:row>33</xdr:row>
      <xdr:rowOff>66676</xdr:rowOff>
    </xdr:from>
    <xdr:to>
      <xdr:col>2</xdr:col>
      <xdr:colOff>1389312</xdr:colOff>
      <xdr:row>33</xdr:row>
      <xdr:rowOff>1076326</xdr:rowOff>
    </xdr:to>
    <xdr:pic>
      <xdr:nvPicPr>
        <xdr:cNvPr id="6" name="Imagen 5" descr="Resultado de imagen para bata en dril">
          <a:extLst>
            <a:ext uri="{FF2B5EF4-FFF2-40B4-BE49-F238E27FC236}">
              <a16:creationId xmlns:a16="http://schemas.microsoft.com/office/drawing/2014/main" id="{4243CA0E-F21C-4D84-8D71-CADB4943527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3745372" y="21640801"/>
          <a:ext cx="1168190"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26</xdr:row>
      <xdr:rowOff>0</xdr:rowOff>
    </xdr:from>
    <xdr:to>
      <xdr:col>6</xdr:col>
      <xdr:colOff>304800</xdr:colOff>
      <xdr:row>26</xdr:row>
      <xdr:rowOff>304800</xdr:rowOff>
    </xdr:to>
    <xdr:sp macro="" textlink="">
      <xdr:nvSpPr>
        <xdr:cNvPr id="7" name="AutoShape 6" descr="Resultado de imagen para overol en dril">
          <a:extLst>
            <a:ext uri="{FF2B5EF4-FFF2-40B4-BE49-F238E27FC236}">
              <a16:creationId xmlns:a16="http://schemas.microsoft.com/office/drawing/2014/main" id="{2C238EA4-9A7F-4477-8D47-4E3C5058678B}"/>
            </a:ext>
          </a:extLst>
        </xdr:cNvPr>
        <xdr:cNvSpPr>
          <a:spLocks noChangeAspect="1" noChangeArrowheads="1"/>
        </xdr:cNvSpPr>
      </xdr:nvSpPr>
      <xdr:spPr bwMode="auto">
        <a:xfrm>
          <a:off x="10086975" y="18173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419101</xdr:colOff>
      <xdr:row>34</xdr:row>
      <xdr:rowOff>57150</xdr:rowOff>
    </xdr:from>
    <xdr:to>
      <xdr:col>2</xdr:col>
      <xdr:colOff>1221735</xdr:colOff>
      <xdr:row>34</xdr:row>
      <xdr:rowOff>1095375</xdr:rowOff>
    </xdr:to>
    <xdr:pic>
      <xdr:nvPicPr>
        <xdr:cNvPr id="8" name="Imagen 7" descr="Resultado de imagen para overol en dril">
          <a:extLst>
            <a:ext uri="{FF2B5EF4-FFF2-40B4-BE49-F238E27FC236}">
              <a16:creationId xmlns:a16="http://schemas.microsoft.com/office/drawing/2014/main" id="{B3AFC847-5D7C-4DAD-BC52-370577784F0D}"/>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3943351" y="22764750"/>
          <a:ext cx="802634"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342900</xdr:colOff>
      <xdr:row>32</xdr:row>
      <xdr:rowOff>95250</xdr:rowOff>
    </xdr:from>
    <xdr:to>
      <xdr:col>2</xdr:col>
      <xdr:colOff>1447800</xdr:colOff>
      <xdr:row>32</xdr:row>
      <xdr:rowOff>1085850</xdr:rowOff>
    </xdr:to>
    <xdr:pic>
      <xdr:nvPicPr>
        <xdr:cNvPr id="9" name="Imagen 8" descr="Resultado de imagen para overol tyvek">
          <a:extLst>
            <a:ext uri="{FF2B5EF4-FFF2-40B4-BE49-F238E27FC236}">
              <a16:creationId xmlns:a16="http://schemas.microsoft.com/office/drawing/2014/main" id="{07404F52-0139-414B-AEFF-CC947AEA6F6C}"/>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3867150" y="28432125"/>
          <a:ext cx="1104900" cy="990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542925</xdr:colOff>
      <xdr:row>36</xdr:row>
      <xdr:rowOff>47625</xdr:rowOff>
    </xdr:from>
    <xdr:to>
      <xdr:col>2</xdr:col>
      <xdr:colOff>1133475</xdr:colOff>
      <xdr:row>36</xdr:row>
      <xdr:rowOff>1059215</xdr:rowOff>
    </xdr:to>
    <xdr:pic>
      <xdr:nvPicPr>
        <xdr:cNvPr id="10" name="Imagen 9" descr="Resultado de imagen para delantal reforzado">
          <a:extLst>
            <a:ext uri="{FF2B5EF4-FFF2-40B4-BE49-F238E27FC236}">
              <a16:creationId xmlns:a16="http://schemas.microsoft.com/office/drawing/2014/main" id="{542C3438-CE44-439A-AE5B-18FF4F7E59C6}"/>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067175" y="25022175"/>
          <a:ext cx="590550" cy="10115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200025</xdr:colOff>
      <xdr:row>44</xdr:row>
      <xdr:rowOff>76200</xdr:rowOff>
    </xdr:from>
    <xdr:to>
      <xdr:col>2</xdr:col>
      <xdr:colOff>1523176</xdr:colOff>
      <xdr:row>44</xdr:row>
      <xdr:rowOff>1114425</xdr:rowOff>
    </xdr:to>
    <xdr:pic>
      <xdr:nvPicPr>
        <xdr:cNvPr id="12" name="Imagen 11" descr="Resultado de imagen para botas en caucho puntera">
          <a:extLst>
            <a:ext uri="{FF2B5EF4-FFF2-40B4-BE49-F238E27FC236}">
              <a16:creationId xmlns:a16="http://schemas.microsoft.com/office/drawing/2014/main" id="{76CF62A3-9006-429A-9F08-737A5100F6D9}"/>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3724275" y="28451175"/>
          <a:ext cx="1323151"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171451</xdr:colOff>
      <xdr:row>25</xdr:row>
      <xdr:rowOff>95250</xdr:rowOff>
    </xdr:from>
    <xdr:to>
      <xdr:col>2</xdr:col>
      <xdr:colOff>1557339</xdr:colOff>
      <xdr:row>25</xdr:row>
      <xdr:rowOff>1019175</xdr:rowOff>
    </xdr:to>
    <xdr:pic>
      <xdr:nvPicPr>
        <xdr:cNvPr id="13" name="Imagen 12" descr="Guante de Nitrilo Largo">
          <a:extLst>
            <a:ext uri="{FF2B5EF4-FFF2-40B4-BE49-F238E27FC236}">
              <a16:creationId xmlns:a16="http://schemas.microsoft.com/office/drawing/2014/main" id="{17532A7C-A95D-404B-9A87-4C72E8B00A63}"/>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3695701" y="17135475"/>
          <a:ext cx="1385888"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228600</xdr:colOff>
      <xdr:row>24</xdr:row>
      <xdr:rowOff>114300</xdr:rowOff>
    </xdr:from>
    <xdr:to>
      <xdr:col>2</xdr:col>
      <xdr:colOff>1528764</xdr:colOff>
      <xdr:row>24</xdr:row>
      <xdr:rowOff>981076</xdr:rowOff>
    </xdr:to>
    <xdr:pic>
      <xdr:nvPicPr>
        <xdr:cNvPr id="14" name="Imagen 13" descr="Guante de Nitrilo">
          <a:extLst>
            <a:ext uri="{FF2B5EF4-FFF2-40B4-BE49-F238E27FC236}">
              <a16:creationId xmlns:a16="http://schemas.microsoft.com/office/drawing/2014/main" id="{2080CE22-2CD5-4E7C-B1F0-B30AB513B166}"/>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752850" y="16021050"/>
          <a:ext cx="1300164" cy="866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304799</xdr:colOff>
      <xdr:row>26</xdr:row>
      <xdr:rowOff>200025</xdr:rowOff>
    </xdr:from>
    <xdr:to>
      <xdr:col>2</xdr:col>
      <xdr:colOff>1457324</xdr:colOff>
      <xdr:row>26</xdr:row>
      <xdr:rowOff>1028699</xdr:rowOff>
    </xdr:to>
    <xdr:pic>
      <xdr:nvPicPr>
        <xdr:cNvPr id="15" name="Imagen 14" descr="Resultado de imagen para guantes de hilaza">
          <a:extLst>
            <a:ext uri="{FF2B5EF4-FFF2-40B4-BE49-F238E27FC236}">
              <a16:creationId xmlns:a16="http://schemas.microsoft.com/office/drawing/2014/main" id="{FCA7FB6D-0C39-4A85-8231-59206826C0AE}"/>
            </a:ext>
          </a:extLst>
        </xdr:cNvPr>
        <xdr:cNvPicPr>
          <a:picLocks noChangeAspect="1"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3829049" y="18373725"/>
          <a:ext cx="1152525" cy="8286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24</xdr:row>
      <xdr:rowOff>0</xdr:rowOff>
    </xdr:from>
    <xdr:to>
      <xdr:col>6</xdr:col>
      <xdr:colOff>304800</xdr:colOff>
      <xdr:row>24</xdr:row>
      <xdr:rowOff>304800</xdr:rowOff>
    </xdr:to>
    <xdr:sp macro="" textlink="">
      <xdr:nvSpPr>
        <xdr:cNvPr id="16" name="AutoShape 17" descr="Resultado de imagen para guantes de vaqueta tipo ingeniero">
          <a:extLst>
            <a:ext uri="{FF2B5EF4-FFF2-40B4-BE49-F238E27FC236}">
              <a16:creationId xmlns:a16="http://schemas.microsoft.com/office/drawing/2014/main" id="{BD21EBDA-4383-40FF-992C-D84A9F5C073D}"/>
            </a:ext>
          </a:extLst>
        </xdr:cNvPr>
        <xdr:cNvSpPr>
          <a:spLocks noChangeAspect="1" noChangeArrowheads="1"/>
        </xdr:cNvSpPr>
      </xdr:nvSpPr>
      <xdr:spPr bwMode="auto">
        <a:xfrm>
          <a:off x="10086975" y="159067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194425</xdr:colOff>
      <xdr:row>21</xdr:row>
      <xdr:rowOff>38100</xdr:rowOff>
    </xdr:from>
    <xdr:to>
      <xdr:col>2</xdr:col>
      <xdr:colOff>1527683</xdr:colOff>
      <xdr:row>21</xdr:row>
      <xdr:rowOff>1066800</xdr:rowOff>
    </xdr:to>
    <xdr:pic>
      <xdr:nvPicPr>
        <xdr:cNvPr id="17" name="Imagen 16" descr="Resultado de imagen para guantes de vaqueta tipo ingeniero">
          <a:extLst>
            <a:ext uri="{FF2B5EF4-FFF2-40B4-BE49-F238E27FC236}">
              <a16:creationId xmlns:a16="http://schemas.microsoft.com/office/drawing/2014/main" id="{8F1E39D5-D718-4D7E-998F-16C98D9529E2}"/>
            </a:ext>
          </a:extLst>
        </xdr:cNvPr>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3718675" y="14811375"/>
          <a:ext cx="1333258"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160338</xdr:colOff>
      <xdr:row>9</xdr:row>
      <xdr:rowOff>39688</xdr:rowOff>
    </xdr:from>
    <xdr:to>
      <xdr:col>2</xdr:col>
      <xdr:colOff>1666876</xdr:colOff>
      <xdr:row>9</xdr:row>
      <xdr:rowOff>1049338</xdr:rowOff>
    </xdr:to>
    <xdr:pic>
      <xdr:nvPicPr>
        <xdr:cNvPr id="18" name="Imagen 17" descr="Resultado de imagen para GAFAS DE SEGURIDAD">
          <a:extLst>
            <a:ext uri="{FF2B5EF4-FFF2-40B4-BE49-F238E27FC236}">
              <a16:creationId xmlns:a16="http://schemas.microsoft.com/office/drawing/2014/main" id="{C0453211-2767-42EF-BA4C-A72330856BD6}"/>
            </a:ext>
          </a:extLst>
        </xdr:cNvPr>
        <xdr:cNvPicPr>
          <a:picLocks noChangeAspect="1" noChangeArrowheads="1"/>
        </xdr:cNvPicPr>
      </xdr:nvPicPr>
      <xdr:blipFill rotWithShape="1">
        <a:blip xmlns:r="http://schemas.openxmlformats.org/officeDocument/2006/relationships" r:embed="rId14">
          <a:extLst>
            <a:ext uri="{28A0092B-C50C-407E-A947-70E740481C1C}">
              <a14:useLocalDpi xmlns:a14="http://schemas.microsoft.com/office/drawing/2010/main" val="0"/>
            </a:ext>
          </a:extLst>
        </a:blip>
        <a:srcRect l="9836" t="24590" r="8197" b="27049"/>
        <a:stretch/>
      </xdr:blipFill>
      <xdr:spPr bwMode="auto">
        <a:xfrm>
          <a:off x="3684588" y="2293938"/>
          <a:ext cx="1506538" cy="1009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457201</xdr:colOff>
      <xdr:row>15</xdr:row>
      <xdr:rowOff>66675</xdr:rowOff>
    </xdr:from>
    <xdr:to>
      <xdr:col>2</xdr:col>
      <xdr:colOff>1371601</xdr:colOff>
      <xdr:row>15</xdr:row>
      <xdr:rowOff>1044137</xdr:rowOff>
    </xdr:to>
    <xdr:pic>
      <xdr:nvPicPr>
        <xdr:cNvPr id="19" name="Imagen 18" descr="3M(TM) Particulate Respirator 8210V, N95">
          <a:extLst>
            <a:ext uri="{FF2B5EF4-FFF2-40B4-BE49-F238E27FC236}">
              <a16:creationId xmlns:a16="http://schemas.microsoft.com/office/drawing/2014/main" id="{B168B722-2E47-44FD-BA7C-328B91BFAD23}"/>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3981451" y="6905625"/>
          <a:ext cx="914400" cy="9774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333375</xdr:colOff>
      <xdr:row>16</xdr:row>
      <xdr:rowOff>180975</xdr:rowOff>
    </xdr:from>
    <xdr:to>
      <xdr:col>2</xdr:col>
      <xdr:colOff>1371600</xdr:colOff>
      <xdr:row>16</xdr:row>
      <xdr:rowOff>1081886</xdr:rowOff>
    </xdr:to>
    <xdr:pic>
      <xdr:nvPicPr>
        <xdr:cNvPr id="20" name="Imagen 19" descr="null">
          <a:extLst>
            <a:ext uri="{FF2B5EF4-FFF2-40B4-BE49-F238E27FC236}">
              <a16:creationId xmlns:a16="http://schemas.microsoft.com/office/drawing/2014/main" id="{4AB71E03-1C50-4A89-8B54-2FE06BA1529F}"/>
            </a:ext>
          </a:extLst>
        </xdr:cNvPr>
        <xdr:cNvPicPr>
          <a:picLocks noChangeAspect="1" noChangeArrowheads="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3857625" y="8153400"/>
          <a:ext cx="1038225" cy="9009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361950</xdr:colOff>
      <xdr:row>14</xdr:row>
      <xdr:rowOff>47625</xdr:rowOff>
    </xdr:from>
    <xdr:ext cx="1057275" cy="1057275"/>
    <xdr:pic>
      <xdr:nvPicPr>
        <xdr:cNvPr id="21" name="Imagen 20" descr="http://multimedia.3m.com/mws/media/202586P/particulate-respirator-07048-n95.jpg">
          <a:extLst>
            <a:ext uri="{FF2B5EF4-FFF2-40B4-BE49-F238E27FC236}">
              <a16:creationId xmlns:a16="http://schemas.microsoft.com/office/drawing/2014/main" id="{3661397F-EC9A-467D-B3AE-91C6E71056AE}"/>
            </a:ext>
          </a:extLst>
        </xdr:cNvPr>
        <xdr:cNvPicPr>
          <a:picLocks noChangeAspect="1" noChangeArrowheads="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3886200" y="5753100"/>
          <a:ext cx="1057275" cy="10572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304801</xdr:colOff>
      <xdr:row>20</xdr:row>
      <xdr:rowOff>66676</xdr:rowOff>
    </xdr:from>
    <xdr:to>
      <xdr:col>2</xdr:col>
      <xdr:colOff>1219201</xdr:colOff>
      <xdr:row>20</xdr:row>
      <xdr:rowOff>981076</xdr:rowOff>
    </xdr:to>
    <xdr:pic>
      <xdr:nvPicPr>
        <xdr:cNvPr id="23" name="Imagen 22" descr="Resultado de imagen para caja de guantes nitrilo">
          <a:extLst>
            <a:ext uri="{FF2B5EF4-FFF2-40B4-BE49-F238E27FC236}">
              <a16:creationId xmlns:a16="http://schemas.microsoft.com/office/drawing/2014/main" id="{F2BA001F-52E5-4DE9-B3BC-AD95468C11CE}"/>
            </a:ext>
          </a:extLst>
        </xdr:cNvPr>
        <xdr:cNvPicPr>
          <a:picLocks noChangeAspect="1" noChangeArrowheads="1"/>
        </xdr:cNvPicPr>
      </xdr:nvPicPr>
      <xdr:blipFill>
        <a:blip xmlns:r="http://schemas.openxmlformats.org/officeDocument/2006/relationships" r:embed="rId18" cstate="print">
          <a:extLst>
            <a:ext uri="{28A0092B-C50C-407E-A947-70E740481C1C}">
              <a14:useLocalDpi xmlns:a14="http://schemas.microsoft.com/office/drawing/2010/main" val="0"/>
            </a:ext>
          </a:extLst>
        </a:blip>
        <a:srcRect/>
        <a:stretch>
          <a:fillRect/>
        </a:stretch>
      </xdr:blipFill>
      <xdr:spPr bwMode="auto">
        <a:xfrm>
          <a:off x="3829051" y="13706476"/>
          <a:ext cx="914400" cy="91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171450</xdr:colOff>
      <xdr:row>13</xdr:row>
      <xdr:rowOff>47625</xdr:rowOff>
    </xdr:from>
    <xdr:to>
      <xdr:col>2</xdr:col>
      <xdr:colOff>1476375</xdr:colOff>
      <xdr:row>13</xdr:row>
      <xdr:rowOff>962025</xdr:rowOff>
    </xdr:to>
    <xdr:pic>
      <xdr:nvPicPr>
        <xdr:cNvPr id="24" name="Imagen 23" descr="Resultado de imagen para respirador 3m 9010">
          <a:extLst>
            <a:ext uri="{FF2B5EF4-FFF2-40B4-BE49-F238E27FC236}">
              <a16:creationId xmlns:a16="http://schemas.microsoft.com/office/drawing/2014/main" id="{A168A9E2-5360-4F9A-AE75-8E629B2AAE28}"/>
            </a:ext>
          </a:extLst>
        </xdr:cNvPr>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3695700" y="4619625"/>
          <a:ext cx="1304925" cy="914400"/>
        </a:xfrm>
        <a:prstGeom prst="rect">
          <a:avLst/>
        </a:prstGeom>
        <a:noFill/>
        <a:ln>
          <a:noFill/>
        </a:ln>
      </xdr:spPr>
    </xdr:pic>
    <xdr:clientData/>
  </xdr:twoCellAnchor>
  <xdr:twoCellAnchor editAs="oneCell">
    <xdr:from>
      <xdr:col>2</xdr:col>
      <xdr:colOff>371475</xdr:colOff>
      <xdr:row>35</xdr:row>
      <xdr:rowOff>19050</xdr:rowOff>
    </xdr:from>
    <xdr:to>
      <xdr:col>2</xdr:col>
      <xdr:colOff>1343025</xdr:colOff>
      <xdr:row>35</xdr:row>
      <xdr:rowOff>1095375</xdr:rowOff>
    </xdr:to>
    <xdr:pic>
      <xdr:nvPicPr>
        <xdr:cNvPr id="25" name="Imagen 24" descr="Resultado de imagen para overol dril dos piezas">
          <a:extLst>
            <a:ext uri="{FF2B5EF4-FFF2-40B4-BE49-F238E27FC236}">
              <a16:creationId xmlns:a16="http://schemas.microsoft.com/office/drawing/2014/main" id="{9E71C08A-A1B3-4348-B65D-807B9E7604B0}"/>
            </a:ext>
          </a:extLst>
        </xdr:cNvPr>
        <xdr:cNvPicPr/>
      </xdr:nvPicPr>
      <xdr:blipFill>
        <a:blip xmlns:r="http://schemas.openxmlformats.org/officeDocument/2006/relationships" r:embed="rId20" cstate="print">
          <a:extLst>
            <a:ext uri="{28A0092B-C50C-407E-A947-70E740481C1C}">
              <a14:useLocalDpi xmlns:a14="http://schemas.microsoft.com/office/drawing/2010/main" val="0"/>
            </a:ext>
          </a:extLst>
        </a:blip>
        <a:srcRect/>
        <a:stretch>
          <a:fillRect/>
        </a:stretch>
      </xdr:blipFill>
      <xdr:spPr bwMode="auto">
        <a:xfrm>
          <a:off x="3895725" y="23860125"/>
          <a:ext cx="971550" cy="1076325"/>
        </a:xfrm>
        <a:prstGeom prst="rect">
          <a:avLst/>
        </a:prstGeom>
        <a:noFill/>
        <a:ln>
          <a:noFill/>
        </a:ln>
      </xdr:spPr>
    </xdr:pic>
    <xdr:clientData/>
  </xdr:twoCellAnchor>
  <xdr:twoCellAnchor editAs="oneCell">
    <xdr:from>
      <xdr:col>2</xdr:col>
      <xdr:colOff>504825</xdr:colOff>
      <xdr:row>28</xdr:row>
      <xdr:rowOff>304800</xdr:rowOff>
    </xdr:from>
    <xdr:to>
      <xdr:col>2</xdr:col>
      <xdr:colOff>1419225</xdr:colOff>
      <xdr:row>28</xdr:row>
      <xdr:rowOff>1038225</xdr:rowOff>
    </xdr:to>
    <xdr:pic>
      <xdr:nvPicPr>
        <xdr:cNvPr id="26" name="Imagen 25" descr="Resultado de imagen para casco de segurida">
          <a:extLst>
            <a:ext uri="{FF2B5EF4-FFF2-40B4-BE49-F238E27FC236}">
              <a16:creationId xmlns:a16="http://schemas.microsoft.com/office/drawing/2014/main" id="{F08B7E31-A3A8-40FD-8907-DBABCD4EA59A}"/>
            </a:ext>
          </a:extLst>
        </xdr:cNvPr>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4029075" y="19611975"/>
          <a:ext cx="914400" cy="733425"/>
        </a:xfrm>
        <a:prstGeom prst="rect">
          <a:avLst/>
        </a:prstGeom>
        <a:noFill/>
        <a:ln>
          <a:noFill/>
        </a:ln>
      </xdr:spPr>
    </xdr:pic>
    <xdr:clientData/>
  </xdr:twoCellAnchor>
  <xdr:twoCellAnchor>
    <xdr:from>
      <xdr:col>2</xdr:col>
      <xdr:colOff>314325</xdr:colOff>
      <xdr:row>22</xdr:row>
      <xdr:rowOff>200025</xdr:rowOff>
    </xdr:from>
    <xdr:to>
      <xdr:col>2</xdr:col>
      <xdr:colOff>1535778</xdr:colOff>
      <xdr:row>22</xdr:row>
      <xdr:rowOff>838200</xdr:rowOff>
    </xdr:to>
    <xdr:pic>
      <xdr:nvPicPr>
        <xdr:cNvPr id="27" name="Imagen 14" descr="Resultado de imagen para guante poliuretano ns1700111">
          <a:extLst>
            <a:ext uri="{FF2B5EF4-FFF2-40B4-BE49-F238E27FC236}">
              <a16:creationId xmlns:a16="http://schemas.microsoft.com/office/drawing/2014/main" id="{9A30F029-E763-4374-8A57-E3ADE55D9386}"/>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3838575" y="17716500"/>
          <a:ext cx="1221453" cy="638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419100</xdr:colOff>
      <xdr:row>10</xdr:row>
      <xdr:rowOff>142875</xdr:rowOff>
    </xdr:from>
    <xdr:to>
      <xdr:col>2</xdr:col>
      <xdr:colOff>1371600</xdr:colOff>
      <xdr:row>10</xdr:row>
      <xdr:rowOff>963295</xdr:rowOff>
    </xdr:to>
    <xdr:pic>
      <xdr:nvPicPr>
        <xdr:cNvPr id="29" name="Imagen 28">
          <a:extLst>
            <a:ext uri="{FF2B5EF4-FFF2-40B4-BE49-F238E27FC236}">
              <a16:creationId xmlns:a16="http://schemas.microsoft.com/office/drawing/2014/main" id="{CF7D0FE4-8ECA-4281-B841-1B07081515D3}"/>
            </a:ext>
          </a:extLst>
        </xdr:cNvPr>
        <xdr:cNvPicPr/>
      </xdr:nvPicPr>
      <xdr:blipFill rotWithShape="1">
        <a:blip xmlns:r="http://schemas.openxmlformats.org/officeDocument/2006/relationships" r:embed="rId23"/>
        <a:srcRect t="19330" b="14658"/>
        <a:stretch/>
      </xdr:blipFill>
      <xdr:spPr bwMode="auto">
        <a:xfrm>
          <a:off x="3943350" y="4057650"/>
          <a:ext cx="952500" cy="820420"/>
        </a:xfrm>
        <a:prstGeom prst="rect">
          <a:avLst/>
        </a:prstGeom>
        <a:ln>
          <a:noFill/>
        </a:ln>
        <a:extLst>
          <a:ext uri="{53640926-AAD7-44D8-BBD7-CCE9431645EC}">
            <a14:shadowObscured xmlns:a14="http://schemas.microsoft.com/office/drawing/2010/main"/>
          </a:ext>
        </a:extLst>
      </xdr:spPr>
    </xdr:pic>
    <xdr:clientData/>
  </xdr:twoCellAnchor>
  <xdr:oneCellAnchor>
    <xdr:from>
      <xdr:col>2</xdr:col>
      <xdr:colOff>592952</xdr:colOff>
      <xdr:row>46</xdr:row>
      <xdr:rowOff>85725</xdr:rowOff>
    </xdr:from>
    <xdr:ext cx="543698" cy="966387"/>
    <xdr:pic>
      <xdr:nvPicPr>
        <xdr:cNvPr id="31" name="Imagen 30">
          <a:extLst>
            <a:ext uri="{FF2B5EF4-FFF2-40B4-BE49-F238E27FC236}">
              <a16:creationId xmlns:a16="http://schemas.microsoft.com/office/drawing/2014/main" id="{5E082935-BE18-416A-821B-ED933065D67F}"/>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4117202" y="34604325"/>
          <a:ext cx="543698" cy="96638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xdr:from>
      <xdr:col>2</xdr:col>
      <xdr:colOff>295275</xdr:colOff>
      <xdr:row>40</xdr:row>
      <xdr:rowOff>19050</xdr:rowOff>
    </xdr:from>
    <xdr:to>
      <xdr:col>2</xdr:col>
      <xdr:colOff>1276350</xdr:colOff>
      <xdr:row>40</xdr:row>
      <xdr:rowOff>1028582</xdr:rowOff>
    </xdr:to>
    <xdr:pic>
      <xdr:nvPicPr>
        <xdr:cNvPr id="32" name="Imagen 2" descr="image002">
          <a:extLst>
            <a:ext uri="{FF2B5EF4-FFF2-40B4-BE49-F238E27FC236}">
              <a16:creationId xmlns:a16="http://schemas.microsoft.com/office/drawing/2014/main" id="{AB0AA180-40AD-4A6F-B27C-D70B295E465E}"/>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3819525" y="32270700"/>
          <a:ext cx="981075" cy="10095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442912</xdr:colOff>
      <xdr:row>42</xdr:row>
      <xdr:rowOff>26987</xdr:rowOff>
    </xdr:from>
    <xdr:to>
      <xdr:col>2</xdr:col>
      <xdr:colOff>1296949</xdr:colOff>
      <xdr:row>42</xdr:row>
      <xdr:rowOff>1063625</xdr:rowOff>
    </xdr:to>
    <xdr:pic>
      <xdr:nvPicPr>
        <xdr:cNvPr id="34" name="Imagen 33" descr="Imagen relacionada">
          <a:extLst>
            <a:ext uri="{FF2B5EF4-FFF2-40B4-BE49-F238E27FC236}">
              <a16:creationId xmlns:a16="http://schemas.microsoft.com/office/drawing/2014/main" id="{618A3154-BB40-4313-89F9-88CEF44C3F33}"/>
            </a:ext>
          </a:extLst>
        </xdr:cNvPr>
        <xdr:cNvPicPr>
          <a:picLocks noChangeAspect="1" noChangeArrowheads="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3967162" y="40595550"/>
          <a:ext cx="854037" cy="10366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111124</xdr:colOff>
      <xdr:row>43</xdr:row>
      <xdr:rowOff>119062</xdr:rowOff>
    </xdr:from>
    <xdr:to>
      <xdr:col>2</xdr:col>
      <xdr:colOff>1619250</xdr:colOff>
      <xdr:row>43</xdr:row>
      <xdr:rowOff>1087437</xdr:rowOff>
    </xdr:to>
    <xdr:pic>
      <xdr:nvPicPr>
        <xdr:cNvPr id="35" name="Imagen 34">
          <a:extLst>
            <a:ext uri="{FF2B5EF4-FFF2-40B4-BE49-F238E27FC236}">
              <a16:creationId xmlns:a16="http://schemas.microsoft.com/office/drawing/2014/main" id="{4777862B-885B-4B8C-8A3B-FCA75CDA3076}"/>
            </a:ext>
          </a:extLst>
        </xdr:cNvPr>
        <xdr:cNvPicPr/>
      </xdr:nvPicPr>
      <xdr:blipFill rotWithShape="1">
        <a:blip xmlns:r="http://schemas.openxmlformats.org/officeDocument/2006/relationships" r:embed="rId27"/>
        <a:srcRect l="35858" t="25437" r="37102" b="51721"/>
        <a:stretch/>
      </xdr:blipFill>
      <xdr:spPr bwMode="auto">
        <a:xfrm>
          <a:off x="3635374" y="41822687"/>
          <a:ext cx="1508126" cy="968375"/>
        </a:xfrm>
        <a:prstGeom prst="rect">
          <a:avLst/>
        </a:prstGeom>
        <a:ln>
          <a:noFill/>
        </a:ln>
        <a:extLst>
          <a:ext uri="{53640926-AAD7-44D8-BBD7-CCE9431645EC}">
            <a14:shadowObscured xmlns:a14="http://schemas.microsoft.com/office/drawing/2010/main"/>
          </a:ext>
        </a:extLst>
      </xdr:spPr>
    </xdr:pic>
    <xdr:clientData/>
  </xdr:twoCellAnchor>
  <xdr:oneCellAnchor>
    <xdr:from>
      <xdr:col>6</xdr:col>
      <xdr:colOff>0</xdr:colOff>
      <xdr:row>28</xdr:row>
      <xdr:rowOff>0</xdr:rowOff>
    </xdr:from>
    <xdr:ext cx="304800" cy="304800"/>
    <xdr:sp macro="" textlink="">
      <xdr:nvSpPr>
        <xdr:cNvPr id="36" name="AutoShape 6" descr="Resultado de imagen para overol en dril">
          <a:extLst>
            <a:ext uri="{FF2B5EF4-FFF2-40B4-BE49-F238E27FC236}">
              <a16:creationId xmlns:a16="http://schemas.microsoft.com/office/drawing/2014/main" id="{1195DB38-2277-4256-A920-5C7278F93CCC}"/>
            </a:ext>
          </a:extLst>
        </xdr:cNvPr>
        <xdr:cNvSpPr>
          <a:spLocks noChangeAspect="1" noChangeArrowheads="1"/>
        </xdr:cNvSpPr>
      </xdr:nvSpPr>
      <xdr:spPr bwMode="auto">
        <a:xfrm>
          <a:off x="7553325" y="21783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25</xdr:row>
      <xdr:rowOff>0</xdr:rowOff>
    </xdr:from>
    <xdr:ext cx="304800" cy="304800"/>
    <xdr:sp macro="" textlink="">
      <xdr:nvSpPr>
        <xdr:cNvPr id="37" name="AutoShape 17" descr="Resultado de imagen para guantes de vaqueta tipo ingeniero">
          <a:extLst>
            <a:ext uri="{FF2B5EF4-FFF2-40B4-BE49-F238E27FC236}">
              <a16:creationId xmlns:a16="http://schemas.microsoft.com/office/drawing/2014/main" id="{6D277589-FFF8-48A2-B088-E34FC499D169}"/>
            </a:ext>
          </a:extLst>
        </xdr:cNvPr>
        <xdr:cNvSpPr>
          <a:spLocks noChangeAspect="1" noChangeArrowheads="1"/>
        </xdr:cNvSpPr>
      </xdr:nvSpPr>
      <xdr:spPr bwMode="auto">
        <a:xfrm>
          <a:off x="7553325" y="1951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0</xdr:colOff>
      <xdr:row>26</xdr:row>
      <xdr:rowOff>0</xdr:rowOff>
    </xdr:from>
    <xdr:ext cx="304800" cy="304800"/>
    <xdr:sp macro="" textlink="">
      <xdr:nvSpPr>
        <xdr:cNvPr id="38" name="AutoShape 6" descr="Resultado de imagen para overol en dril">
          <a:extLst>
            <a:ext uri="{FF2B5EF4-FFF2-40B4-BE49-F238E27FC236}">
              <a16:creationId xmlns:a16="http://schemas.microsoft.com/office/drawing/2014/main" id="{7A3C821A-77D5-4BC4-8674-138992DF82AE}"/>
            </a:ext>
          </a:extLst>
        </xdr:cNvPr>
        <xdr:cNvSpPr>
          <a:spLocks noChangeAspect="1" noChangeArrowheads="1"/>
        </xdr:cNvSpPr>
      </xdr:nvSpPr>
      <xdr:spPr bwMode="auto">
        <a:xfrm>
          <a:off x="7553325" y="21783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0</xdr:colOff>
      <xdr:row>24</xdr:row>
      <xdr:rowOff>0</xdr:rowOff>
    </xdr:from>
    <xdr:ext cx="304800" cy="304800"/>
    <xdr:sp macro="" textlink="">
      <xdr:nvSpPr>
        <xdr:cNvPr id="39" name="AutoShape 17" descr="Resultado de imagen para guantes de vaqueta tipo ingeniero">
          <a:extLst>
            <a:ext uri="{FF2B5EF4-FFF2-40B4-BE49-F238E27FC236}">
              <a16:creationId xmlns:a16="http://schemas.microsoft.com/office/drawing/2014/main" id="{450C78D8-0911-403A-BE06-79C2D7E3ACA1}"/>
            </a:ext>
          </a:extLst>
        </xdr:cNvPr>
        <xdr:cNvSpPr>
          <a:spLocks noChangeAspect="1" noChangeArrowheads="1"/>
        </xdr:cNvSpPr>
      </xdr:nvSpPr>
      <xdr:spPr bwMode="auto">
        <a:xfrm>
          <a:off x="7553325" y="1951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0</xdr:colOff>
      <xdr:row>28</xdr:row>
      <xdr:rowOff>0</xdr:rowOff>
    </xdr:from>
    <xdr:ext cx="304800" cy="304800"/>
    <xdr:sp macro="" textlink="">
      <xdr:nvSpPr>
        <xdr:cNvPr id="40" name="AutoShape 6" descr="Resultado de imagen para overol en dril">
          <a:extLst>
            <a:ext uri="{FF2B5EF4-FFF2-40B4-BE49-F238E27FC236}">
              <a16:creationId xmlns:a16="http://schemas.microsoft.com/office/drawing/2014/main" id="{14741B42-71B5-4653-88AD-629883D35434}"/>
            </a:ext>
          </a:extLst>
        </xdr:cNvPr>
        <xdr:cNvSpPr>
          <a:spLocks noChangeAspect="1" noChangeArrowheads="1"/>
        </xdr:cNvSpPr>
      </xdr:nvSpPr>
      <xdr:spPr bwMode="auto">
        <a:xfrm>
          <a:off x="7553325" y="22917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0</xdr:colOff>
      <xdr:row>25</xdr:row>
      <xdr:rowOff>0</xdr:rowOff>
    </xdr:from>
    <xdr:ext cx="304800" cy="304800"/>
    <xdr:sp macro="" textlink="">
      <xdr:nvSpPr>
        <xdr:cNvPr id="41" name="AutoShape 17" descr="Resultado de imagen para guantes de vaqueta tipo ingeniero">
          <a:extLst>
            <a:ext uri="{FF2B5EF4-FFF2-40B4-BE49-F238E27FC236}">
              <a16:creationId xmlns:a16="http://schemas.microsoft.com/office/drawing/2014/main" id="{BD4B8640-3229-45FB-B7D0-3F869CCD52AE}"/>
            </a:ext>
          </a:extLst>
        </xdr:cNvPr>
        <xdr:cNvSpPr>
          <a:spLocks noChangeAspect="1" noChangeArrowheads="1"/>
        </xdr:cNvSpPr>
      </xdr:nvSpPr>
      <xdr:spPr bwMode="auto">
        <a:xfrm>
          <a:off x="7553325" y="20650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26</xdr:row>
      <xdr:rowOff>0</xdr:rowOff>
    </xdr:from>
    <xdr:ext cx="304800" cy="304800"/>
    <xdr:sp macro="" textlink="">
      <xdr:nvSpPr>
        <xdr:cNvPr id="42" name="AutoShape 6" descr="Resultado de imagen para overol en dril">
          <a:extLst>
            <a:ext uri="{FF2B5EF4-FFF2-40B4-BE49-F238E27FC236}">
              <a16:creationId xmlns:a16="http://schemas.microsoft.com/office/drawing/2014/main" id="{BCADAB99-5889-4C58-8821-13C252979911}"/>
            </a:ext>
          </a:extLst>
        </xdr:cNvPr>
        <xdr:cNvSpPr>
          <a:spLocks noChangeAspect="1" noChangeArrowheads="1"/>
        </xdr:cNvSpPr>
      </xdr:nvSpPr>
      <xdr:spPr bwMode="auto">
        <a:xfrm>
          <a:off x="7553325" y="21783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24</xdr:row>
      <xdr:rowOff>0</xdr:rowOff>
    </xdr:from>
    <xdr:ext cx="304800" cy="304800"/>
    <xdr:sp macro="" textlink="">
      <xdr:nvSpPr>
        <xdr:cNvPr id="43" name="AutoShape 17" descr="Resultado de imagen para guantes de vaqueta tipo ingeniero">
          <a:extLst>
            <a:ext uri="{FF2B5EF4-FFF2-40B4-BE49-F238E27FC236}">
              <a16:creationId xmlns:a16="http://schemas.microsoft.com/office/drawing/2014/main" id="{FA26FB1D-08F9-45A9-B924-362A111C53DE}"/>
            </a:ext>
          </a:extLst>
        </xdr:cNvPr>
        <xdr:cNvSpPr>
          <a:spLocks noChangeAspect="1" noChangeArrowheads="1"/>
        </xdr:cNvSpPr>
      </xdr:nvSpPr>
      <xdr:spPr bwMode="auto">
        <a:xfrm>
          <a:off x="7553325" y="1951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28</xdr:row>
      <xdr:rowOff>0</xdr:rowOff>
    </xdr:from>
    <xdr:ext cx="304800" cy="304800"/>
    <xdr:sp macro="" textlink="">
      <xdr:nvSpPr>
        <xdr:cNvPr id="44" name="AutoShape 6" descr="Resultado de imagen para overol en dril">
          <a:extLst>
            <a:ext uri="{FF2B5EF4-FFF2-40B4-BE49-F238E27FC236}">
              <a16:creationId xmlns:a16="http://schemas.microsoft.com/office/drawing/2014/main" id="{2C2932CB-BD7B-4CB2-B821-BD0D253FC8AE}"/>
            </a:ext>
          </a:extLst>
        </xdr:cNvPr>
        <xdr:cNvSpPr>
          <a:spLocks noChangeAspect="1" noChangeArrowheads="1"/>
        </xdr:cNvSpPr>
      </xdr:nvSpPr>
      <xdr:spPr bwMode="auto">
        <a:xfrm>
          <a:off x="7553325" y="22917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12</xdr:col>
      <xdr:colOff>0</xdr:colOff>
      <xdr:row>25</xdr:row>
      <xdr:rowOff>0</xdr:rowOff>
    </xdr:from>
    <xdr:ext cx="304800" cy="304800"/>
    <xdr:sp macro="" textlink="">
      <xdr:nvSpPr>
        <xdr:cNvPr id="45" name="AutoShape 17" descr="Resultado de imagen para guantes de vaqueta tipo ingeniero">
          <a:extLst>
            <a:ext uri="{FF2B5EF4-FFF2-40B4-BE49-F238E27FC236}">
              <a16:creationId xmlns:a16="http://schemas.microsoft.com/office/drawing/2014/main" id="{A156588A-2ED7-4B10-A2A9-FBA024F01217}"/>
            </a:ext>
          </a:extLst>
        </xdr:cNvPr>
        <xdr:cNvSpPr>
          <a:spLocks noChangeAspect="1" noChangeArrowheads="1"/>
        </xdr:cNvSpPr>
      </xdr:nvSpPr>
      <xdr:spPr bwMode="auto">
        <a:xfrm>
          <a:off x="7553325" y="20650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26</xdr:row>
      <xdr:rowOff>0</xdr:rowOff>
    </xdr:from>
    <xdr:ext cx="304800" cy="304800"/>
    <xdr:sp macro="" textlink="">
      <xdr:nvSpPr>
        <xdr:cNvPr id="46" name="AutoShape 6" descr="Resultado de imagen para overol en dril">
          <a:extLst>
            <a:ext uri="{FF2B5EF4-FFF2-40B4-BE49-F238E27FC236}">
              <a16:creationId xmlns:a16="http://schemas.microsoft.com/office/drawing/2014/main" id="{C9CEE410-3EF1-4420-8CA2-FFE2A2AB4A99}"/>
            </a:ext>
          </a:extLst>
        </xdr:cNvPr>
        <xdr:cNvSpPr>
          <a:spLocks noChangeAspect="1" noChangeArrowheads="1"/>
        </xdr:cNvSpPr>
      </xdr:nvSpPr>
      <xdr:spPr bwMode="auto">
        <a:xfrm>
          <a:off x="12058650" y="217265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24</xdr:row>
      <xdr:rowOff>0</xdr:rowOff>
    </xdr:from>
    <xdr:ext cx="304800" cy="304800"/>
    <xdr:sp macro="" textlink="">
      <xdr:nvSpPr>
        <xdr:cNvPr id="47" name="AutoShape 17" descr="Resultado de imagen para guantes de vaqueta tipo ingeniero">
          <a:extLst>
            <a:ext uri="{FF2B5EF4-FFF2-40B4-BE49-F238E27FC236}">
              <a16:creationId xmlns:a16="http://schemas.microsoft.com/office/drawing/2014/main" id="{C4FB3D63-2831-4B99-8CA1-43E7C1950307}"/>
            </a:ext>
          </a:extLst>
        </xdr:cNvPr>
        <xdr:cNvSpPr>
          <a:spLocks noChangeAspect="1" noChangeArrowheads="1"/>
        </xdr:cNvSpPr>
      </xdr:nvSpPr>
      <xdr:spPr bwMode="auto">
        <a:xfrm>
          <a:off x="12058650" y="194595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28</xdr:row>
      <xdr:rowOff>0</xdr:rowOff>
    </xdr:from>
    <xdr:ext cx="304800" cy="304800"/>
    <xdr:sp macro="" textlink="">
      <xdr:nvSpPr>
        <xdr:cNvPr id="48" name="AutoShape 6" descr="Resultado de imagen para overol en dril">
          <a:extLst>
            <a:ext uri="{FF2B5EF4-FFF2-40B4-BE49-F238E27FC236}">
              <a16:creationId xmlns:a16="http://schemas.microsoft.com/office/drawing/2014/main" id="{3985F15D-1E42-4CD3-AF5E-379B134FC879}"/>
            </a:ext>
          </a:extLst>
        </xdr:cNvPr>
        <xdr:cNvSpPr>
          <a:spLocks noChangeAspect="1" noChangeArrowheads="1"/>
        </xdr:cNvSpPr>
      </xdr:nvSpPr>
      <xdr:spPr bwMode="auto">
        <a:xfrm>
          <a:off x="12058650" y="228600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0</xdr:colOff>
      <xdr:row>25</xdr:row>
      <xdr:rowOff>0</xdr:rowOff>
    </xdr:from>
    <xdr:ext cx="304800" cy="304800"/>
    <xdr:sp macro="" textlink="">
      <xdr:nvSpPr>
        <xdr:cNvPr id="49" name="AutoShape 17" descr="Resultado de imagen para guantes de vaqueta tipo ingeniero">
          <a:extLst>
            <a:ext uri="{FF2B5EF4-FFF2-40B4-BE49-F238E27FC236}">
              <a16:creationId xmlns:a16="http://schemas.microsoft.com/office/drawing/2014/main" id="{98767B98-1041-4F8B-AC95-050400040B03}"/>
            </a:ext>
          </a:extLst>
        </xdr:cNvPr>
        <xdr:cNvSpPr>
          <a:spLocks noChangeAspect="1" noChangeArrowheads="1"/>
        </xdr:cNvSpPr>
      </xdr:nvSpPr>
      <xdr:spPr bwMode="auto">
        <a:xfrm>
          <a:off x="12058650" y="205930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2</xdr:col>
      <xdr:colOff>342900</xdr:colOff>
      <xdr:row>37</xdr:row>
      <xdr:rowOff>66675</xdr:rowOff>
    </xdr:from>
    <xdr:to>
      <xdr:col>2</xdr:col>
      <xdr:colOff>1371600</xdr:colOff>
      <xdr:row>37</xdr:row>
      <xdr:rowOff>1095375</xdr:rowOff>
    </xdr:to>
    <xdr:pic>
      <xdr:nvPicPr>
        <xdr:cNvPr id="50" name="Imagen 49" descr="Impermeable Moto 2 Piezas Chaqueta Reflectivo Capucha  azul oscuro">
          <a:extLst>
            <a:ext uri="{FF2B5EF4-FFF2-40B4-BE49-F238E27FC236}">
              <a16:creationId xmlns:a16="http://schemas.microsoft.com/office/drawing/2014/main" id="{1611E3FA-3E11-40F0-99B3-72B70440B287}"/>
            </a:ext>
          </a:extLst>
        </xdr:cNvPr>
        <xdr:cNvPicPr>
          <a:picLocks noChangeAspect="1" noChangeArrowheads="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3867150" y="29546550"/>
          <a:ext cx="1028700"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400050</xdr:colOff>
      <xdr:row>38</xdr:row>
      <xdr:rowOff>47625</xdr:rowOff>
    </xdr:from>
    <xdr:to>
      <xdr:col>2</xdr:col>
      <xdr:colOff>1295288</xdr:colOff>
      <xdr:row>38</xdr:row>
      <xdr:rowOff>885720</xdr:rowOff>
    </xdr:to>
    <xdr:pic>
      <xdr:nvPicPr>
        <xdr:cNvPr id="28" name="Imagen 27">
          <a:extLst>
            <a:ext uri="{FF2B5EF4-FFF2-40B4-BE49-F238E27FC236}">
              <a16:creationId xmlns:a16="http://schemas.microsoft.com/office/drawing/2014/main" id="{1EEA33E6-7E77-4F3A-B02D-50C8DEC1FB9D}"/>
            </a:ext>
          </a:extLst>
        </xdr:cNvPr>
        <xdr:cNvPicPr>
          <a:picLocks noChangeAspect="1"/>
        </xdr:cNvPicPr>
      </xdr:nvPicPr>
      <xdr:blipFill>
        <a:blip xmlns:r="http://schemas.openxmlformats.org/officeDocument/2006/relationships" r:embed="rId29"/>
        <a:stretch>
          <a:fillRect/>
        </a:stretch>
      </xdr:blipFill>
      <xdr:spPr>
        <a:xfrm>
          <a:off x="3924300" y="30660975"/>
          <a:ext cx="895238" cy="838095"/>
        </a:xfrm>
        <a:prstGeom prst="rect">
          <a:avLst/>
        </a:prstGeom>
      </xdr:spPr>
    </xdr:pic>
    <xdr:clientData/>
  </xdr:twoCellAnchor>
  <xdr:twoCellAnchor editAs="oneCell">
    <xdr:from>
      <xdr:col>2</xdr:col>
      <xdr:colOff>600075</xdr:colOff>
      <xdr:row>39</xdr:row>
      <xdr:rowOff>38100</xdr:rowOff>
    </xdr:from>
    <xdr:to>
      <xdr:col>2</xdr:col>
      <xdr:colOff>1266742</xdr:colOff>
      <xdr:row>39</xdr:row>
      <xdr:rowOff>952386</xdr:rowOff>
    </xdr:to>
    <xdr:pic>
      <xdr:nvPicPr>
        <xdr:cNvPr id="30" name="Imagen 29">
          <a:extLst>
            <a:ext uri="{FF2B5EF4-FFF2-40B4-BE49-F238E27FC236}">
              <a16:creationId xmlns:a16="http://schemas.microsoft.com/office/drawing/2014/main" id="{81F4F239-4724-4821-B4E8-3F3AC86F1603}"/>
            </a:ext>
          </a:extLst>
        </xdr:cNvPr>
        <xdr:cNvPicPr>
          <a:picLocks noChangeAspect="1"/>
        </xdr:cNvPicPr>
      </xdr:nvPicPr>
      <xdr:blipFill>
        <a:blip xmlns:r="http://schemas.openxmlformats.org/officeDocument/2006/relationships" r:embed="rId30"/>
        <a:stretch>
          <a:fillRect/>
        </a:stretch>
      </xdr:blipFill>
      <xdr:spPr>
        <a:xfrm>
          <a:off x="4124325" y="31623000"/>
          <a:ext cx="666667" cy="914286"/>
        </a:xfrm>
        <a:prstGeom prst="rect">
          <a:avLst/>
        </a:prstGeom>
      </xdr:spPr>
    </xdr:pic>
    <xdr:clientData/>
  </xdr:twoCellAnchor>
  <xdr:twoCellAnchor editAs="oneCell">
    <xdr:from>
      <xdr:col>2</xdr:col>
      <xdr:colOff>495300</xdr:colOff>
      <xdr:row>45</xdr:row>
      <xdr:rowOff>38100</xdr:rowOff>
    </xdr:from>
    <xdr:to>
      <xdr:col>2</xdr:col>
      <xdr:colOff>1428633</xdr:colOff>
      <xdr:row>45</xdr:row>
      <xdr:rowOff>1009529</xdr:rowOff>
    </xdr:to>
    <xdr:pic>
      <xdr:nvPicPr>
        <xdr:cNvPr id="51" name="Imagen 50">
          <a:extLst>
            <a:ext uri="{FF2B5EF4-FFF2-40B4-BE49-F238E27FC236}">
              <a16:creationId xmlns:a16="http://schemas.microsoft.com/office/drawing/2014/main" id="{B5DB9221-6B35-41AE-91CA-9FC2B469EE65}"/>
            </a:ext>
          </a:extLst>
        </xdr:cNvPr>
        <xdr:cNvPicPr>
          <a:picLocks noChangeAspect="1"/>
        </xdr:cNvPicPr>
      </xdr:nvPicPr>
      <xdr:blipFill>
        <a:blip xmlns:r="http://schemas.openxmlformats.org/officeDocument/2006/relationships" r:embed="rId31"/>
        <a:stretch>
          <a:fillRect/>
        </a:stretch>
      </xdr:blipFill>
      <xdr:spPr>
        <a:xfrm>
          <a:off x="4019550" y="37166550"/>
          <a:ext cx="933333" cy="971429"/>
        </a:xfrm>
        <a:prstGeom prst="rect">
          <a:avLst/>
        </a:prstGeom>
      </xdr:spPr>
    </xdr:pic>
    <xdr:clientData/>
  </xdr:twoCellAnchor>
  <xdr:twoCellAnchor editAs="oneCell">
    <xdr:from>
      <xdr:col>2</xdr:col>
      <xdr:colOff>171450</xdr:colOff>
      <xdr:row>30</xdr:row>
      <xdr:rowOff>85725</xdr:rowOff>
    </xdr:from>
    <xdr:to>
      <xdr:col>2</xdr:col>
      <xdr:colOff>1571625</xdr:colOff>
      <xdr:row>30</xdr:row>
      <xdr:rowOff>1057275</xdr:rowOff>
    </xdr:to>
    <xdr:pic>
      <xdr:nvPicPr>
        <xdr:cNvPr id="52" name="Imagen 51">
          <a:extLst>
            <a:ext uri="{FF2B5EF4-FFF2-40B4-BE49-F238E27FC236}">
              <a16:creationId xmlns:a16="http://schemas.microsoft.com/office/drawing/2014/main" id="{482AE898-9375-4CF2-A778-1DDCE0F08F9A}"/>
            </a:ext>
          </a:extLst>
        </xdr:cNvPr>
        <xdr:cNvPicPr>
          <a:picLocks noChangeAspect="1"/>
        </xdr:cNvPicPr>
      </xdr:nvPicPr>
      <xdr:blipFill rotWithShape="1">
        <a:blip xmlns:r="http://schemas.openxmlformats.org/officeDocument/2006/relationships" r:embed="rId32"/>
        <a:srcRect r="5758" b="4661"/>
        <a:stretch/>
      </xdr:blipFill>
      <xdr:spPr>
        <a:xfrm>
          <a:off x="3695700" y="23898225"/>
          <a:ext cx="1400175" cy="971550"/>
        </a:xfrm>
        <a:prstGeom prst="rect">
          <a:avLst/>
        </a:prstGeom>
      </xdr:spPr>
    </xdr:pic>
    <xdr:clientData/>
  </xdr:twoCellAnchor>
  <xdr:twoCellAnchor editAs="oneCell">
    <xdr:from>
      <xdr:col>2</xdr:col>
      <xdr:colOff>180975</xdr:colOff>
      <xdr:row>31</xdr:row>
      <xdr:rowOff>104775</xdr:rowOff>
    </xdr:from>
    <xdr:to>
      <xdr:col>2</xdr:col>
      <xdr:colOff>1419225</xdr:colOff>
      <xdr:row>31</xdr:row>
      <xdr:rowOff>1002223</xdr:rowOff>
    </xdr:to>
    <xdr:pic>
      <xdr:nvPicPr>
        <xdr:cNvPr id="53" name="Imagen 52">
          <a:extLst>
            <a:ext uri="{FF2B5EF4-FFF2-40B4-BE49-F238E27FC236}">
              <a16:creationId xmlns:a16="http://schemas.microsoft.com/office/drawing/2014/main" id="{DF07BBEC-B186-44D8-8F30-CAEECFF893E8}"/>
            </a:ext>
          </a:extLst>
        </xdr:cNvPr>
        <xdr:cNvPicPr>
          <a:picLocks noChangeAspect="1"/>
        </xdr:cNvPicPr>
      </xdr:nvPicPr>
      <xdr:blipFill>
        <a:blip xmlns:r="http://schemas.openxmlformats.org/officeDocument/2006/relationships" r:embed="rId33"/>
        <a:stretch>
          <a:fillRect/>
        </a:stretch>
      </xdr:blipFill>
      <xdr:spPr>
        <a:xfrm>
          <a:off x="3705225" y="25050750"/>
          <a:ext cx="1238250" cy="897448"/>
        </a:xfrm>
        <a:prstGeom prst="rect">
          <a:avLst/>
        </a:prstGeom>
      </xdr:spPr>
    </xdr:pic>
    <xdr:clientData/>
  </xdr:twoCellAnchor>
  <xdr:twoCellAnchor>
    <xdr:from>
      <xdr:col>2</xdr:col>
      <xdr:colOff>301625</xdr:colOff>
      <xdr:row>41</xdr:row>
      <xdr:rowOff>79375</xdr:rowOff>
    </xdr:from>
    <xdr:to>
      <xdr:col>2</xdr:col>
      <xdr:colOff>1282700</xdr:colOff>
      <xdr:row>41</xdr:row>
      <xdr:rowOff>1088907</xdr:rowOff>
    </xdr:to>
    <xdr:pic>
      <xdr:nvPicPr>
        <xdr:cNvPr id="54" name="Imagen 2" descr="image002">
          <a:extLst>
            <a:ext uri="{FF2B5EF4-FFF2-40B4-BE49-F238E27FC236}">
              <a16:creationId xmlns:a16="http://schemas.microsoft.com/office/drawing/2014/main" id="{DD80F956-39F6-47C2-B523-07FE4B1C36C8}"/>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a:off x="3825875" y="39512875"/>
          <a:ext cx="981075" cy="10095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174624</xdr:colOff>
      <xdr:row>27</xdr:row>
      <xdr:rowOff>55563</xdr:rowOff>
    </xdr:from>
    <xdr:to>
      <xdr:col>2</xdr:col>
      <xdr:colOff>1527005</xdr:colOff>
      <xdr:row>27</xdr:row>
      <xdr:rowOff>1095375</xdr:rowOff>
    </xdr:to>
    <xdr:pic>
      <xdr:nvPicPr>
        <xdr:cNvPr id="11" name="Imagen 10">
          <a:extLst>
            <a:ext uri="{FF2B5EF4-FFF2-40B4-BE49-F238E27FC236}">
              <a16:creationId xmlns:a16="http://schemas.microsoft.com/office/drawing/2014/main" id="{BD463E22-BA88-420F-959D-AAF514225FF5}"/>
            </a:ext>
          </a:extLst>
        </xdr:cNvPr>
        <xdr:cNvPicPr>
          <a:picLocks noChangeAspect="1"/>
        </xdr:cNvPicPr>
      </xdr:nvPicPr>
      <xdr:blipFill rotWithShape="1">
        <a:blip xmlns:r="http://schemas.openxmlformats.org/officeDocument/2006/relationships" r:embed="rId34"/>
        <a:srcRect b="5879"/>
        <a:stretch/>
      </xdr:blipFill>
      <xdr:spPr>
        <a:xfrm>
          <a:off x="3698874" y="22756813"/>
          <a:ext cx="1352381" cy="1039812"/>
        </a:xfrm>
        <a:prstGeom prst="rect">
          <a:avLst/>
        </a:prstGeom>
      </xdr:spPr>
    </xdr:pic>
    <xdr:clientData/>
  </xdr:twoCellAnchor>
  <xdr:twoCellAnchor editAs="oneCell">
    <xdr:from>
      <xdr:col>2</xdr:col>
      <xdr:colOff>626797</xdr:colOff>
      <xdr:row>47</xdr:row>
      <xdr:rowOff>95250</xdr:rowOff>
    </xdr:from>
    <xdr:to>
      <xdr:col>2</xdr:col>
      <xdr:colOff>1174750</xdr:colOff>
      <xdr:row>47</xdr:row>
      <xdr:rowOff>1083227</xdr:rowOff>
    </xdr:to>
    <xdr:pic>
      <xdr:nvPicPr>
        <xdr:cNvPr id="55" name="Imagen 54">
          <a:extLst>
            <a:ext uri="{FF2B5EF4-FFF2-40B4-BE49-F238E27FC236}">
              <a16:creationId xmlns:a16="http://schemas.microsoft.com/office/drawing/2014/main" id="{59547BF6-B8A1-4898-9879-C277500FB6FB}"/>
            </a:ext>
          </a:extLst>
        </xdr:cNvPr>
        <xdr:cNvPicPr>
          <a:picLocks noChangeAspect="1"/>
        </xdr:cNvPicPr>
      </xdr:nvPicPr>
      <xdr:blipFill>
        <a:blip xmlns:r="http://schemas.openxmlformats.org/officeDocument/2006/relationships" r:embed="rId35"/>
        <a:stretch>
          <a:fillRect/>
        </a:stretch>
      </xdr:blipFill>
      <xdr:spPr>
        <a:xfrm>
          <a:off x="4151047" y="47402750"/>
          <a:ext cx="547953" cy="987977"/>
        </a:xfrm>
        <a:prstGeom prst="rect">
          <a:avLst/>
        </a:prstGeom>
      </xdr:spPr>
    </xdr:pic>
    <xdr:clientData/>
  </xdr:twoCellAnchor>
  <xdr:twoCellAnchor editAs="oneCell">
    <xdr:from>
      <xdr:col>2</xdr:col>
      <xdr:colOff>373063</xdr:colOff>
      <xdr:row>23</xdr:row>
      <xdr:rowOff>63501</xdr:rowOff>
    </xdr:from>
    <xdr:to>
      <xdr:col>2</xdr:col>
      <xdr:colOff>1468438</xdr:colOff>
      <xdr:row>23</xdr:row>
      <xdr:rowOff>1023830</xdr:rowOff>
    </xdr:to>
    <xdr:pic>
      <xdr:nvPicPr>
        <xdr:cNvPr id="56" name="Imagen 55">
          <a:extLst>
            <a:ext uri="{FF2B5EF4-FFF2-40B4-BE49-F238E27FC236}">
              <a16:creationId xmlns:a16="http://schemas.microsoft.com/office/drawing/2014/main" id="{22057DDA-7715-4C4D-8BF4-BD48F6E01B20}"/>
            </a:ext>
          </a:extLst>
        </xdr:cNvPr>
        <xdr:cNvPicPr>
          <a:picLocks noChangeAspect="1"/>
        </xdr:cNvPicPr>
      </xdr:nvPicPr>
      <xdr:blipFill>
        <a:blip xmlns:r="http://schemas.openxmlformats.org/officeDocument/2006/relationships" r:embed="rId36"/>
        <a:stretch>
          <a:fillRect/>
        </a:stretch>
      </xdr:blipFill>
      <xdr:spPr>
        <a:xfrm>
          <a:off x="3897313" y="18224501"/>
          <a:ext cx="1095375" cy="960329"/>
        </a:xfrm>
        <a:prstGeom prst="rect">
          <a:avLst/>
        </a:prstGeom>
      </xdr:spPr>
    </xdr:pic>
    <xdr:clientData/>
  </xdr:twoCellAnchor>
  <xdr:twoCellAnchor editAs="oneCell">
    <xdr:from>
      <xdr:col>2</xdr:col>
      <xdr:colOff>317500</xdr:colOff>
      <xdr:row>12</xdr:row>
      <xdr:rowOff>78111</xdr:rowOff>
    </xdr:from>
    <xdr:to>
      <xdr:col>2</xdr:col>
      <xdr:colOff>1426156</xdr:colOff>
      <xdr:row>12</xdr:row>
      <xdr:rowOff>992186</xdr:rowOff>
    </xdr:to>
    <xdr:pic>
      <xdr:nvPicPr>
        <xdr:cNvPr id="57" name="Imagen 56">
          <a:extLst>
            <a:ext uri="{FF2B5EF4-FFF2-40B4-BE49-F238E27FC236}">
              <a16:creationId xmlns:a16="http://schemas.microsoft.com/office/drawing/2014/main" id="{53B91D17-F182-4560-9316-2E2F62312B9C}"/>
            </a:ext>
          </a:extLst>
        </xdr:cNvPr>
        <xdr:cNvPicPr>
          <a:picLocks noChangeAspect="1"/>
        </xdr:cNvPicPr>
      </xdr:nvPicPr>
      <xdr:blipFill>
        <a:blip xmlns:r="http://schemas.openxmlformats.org/officeDocument/2006/relationships" r:embed="rId37"/>
        <a:stretch>
          <a:fillRect/>
        </a:stretch>
      </xdr:blipFill>
      <xdr:spPr>
        <a:xfrm>
          <a:off x="3841750" y="5737549"/>
          <a:ext cx="1108656" cy="914075"/>
        </a:xfrm>
        <a:prstGeom prst="rect">
          <a:avLst/>
        </a:prstGeom>
      </xdr:spPr>
    </xdr:pic>
    <xdr:clientData/>
  </xdr:twoCellAnchor>
  <xdr:twoCellAnchor editAs="oneCell">
    <xdr:from>
      <xdr:col>6</xdr:col>
      <xdr:colOff>0</xdr:colOff>
      <xdr:row>26</xdr:row>
      <xdr:rowOff>0</xdr:rowOff>
    </xdr:from>
    <xdr:to>
      <xdr:col>6</xdr:col>
      <xdr:colOff>304800</xdr:colOff>
      <xdr:row>26</xdr:row>
      <xdr:rowOff>304800</xdr:rowOff>
    </xdr:to>
    <xdr:sp macro="" textlink="">
      <xdr:nvSpPr>
        <xdr:cNvPr id="58" name="AutoShape 6" descr="Resultado de imagen para overol en dril">
          <a:extLst>
            <a:ext uri="{FF2B5EF4-FFF2-40B4-BE49-F238E27FC236}">
              <a16:creationId xmlns:a16="http://schemas.microsoft.com/office/drawing/2014/main" id="{76BD3054-0030-4190-910B-824E2DCFF1DC}"/>
            </a:ext>
          </a:extLst>
        </xdr:cNvPr>
        <xdr:cNvSpPr>
          <a:spLocks noChangeAspect="1" noChangeArrowheads="1"/>
        </xdr:cNvSpPr>
      </xdr:nvSpPr>
      <xdr:spPr bwMode="auto">
        <a:xfrm>
          <a:off x="8734425" y="22669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24</xdr:row>
      <xdr:rowOff>0</xdr:rowOff>
    </xdr:from>
    <xdr:to>
      <xdr:col>6</xdr:col>
      <xdr:colOff>304800</xdr:colOff>
      <xdr:row>24</xdr:row>
      <xdr:rowOff>304800</xdr:rowOff>
    </xdr:to>
    <xdr:sp macro="" textlink="">
      <xdr:nvSpPr>
        <xdr:cNvPr id="59" name="AutoShape 17" descr="Resultado de imagen para guantes de vaqueta tipo ingeniero">
          <a:extLst>
            <a:ext uri="{FF2B5EF4-FFF2-40B4-BE49-F238E27FC236}">
              <a16:creationId xmlns:a16="http://schemas.microsoft.com/office/drawing/2014/main" id="{92D379A2-D32C-4094-B7BE-105B9B0482C7}"/>
            </a:ext>
          </a:extLst>
        </xdr:cNvPr>
        <xdr:cNvSpPr>
          <a:spLocks noChangeAspect="1" noChangeArrowheads="1"/>
        </xdr:cNvSpPr>
      </xdr:nvSpPr>
      <xdr:spPr bwMode="auto">
        <a:xfrm>
          <a:off x="8734425" y="20402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6</xdr:col>
      <xdr:colOff>0</xdr:colOff>
      <xdr:row>28</xdr:row>
      <xdr:rowOff>0</xdr:rowOff>
    </xdr:from>
    <xdr:ext cx="304800" cy="304800"/>
    <xdr:sp macro="" textlink="">
      <xdr:nvSpPr>
        <xdr:cNvPr id="60" name="AutoShape 6" descr="Resultado de imagen para overol en dril">
          <a:extLst>
            <a:ext uri="{FF2B5EF4-FFF2-40B4-BE49-F238E27FC236}">
              <a16:creationId xmlns:a16="http://schemas.microsoft.com/office/drawing/2014/main" id="{03C71BFF-A9FC-44D8-9BC7-80BF1BBE8FFA}"/>
            </a:ext>
          </a:extLst>
        </xdr:cNvPr>
        <xdr:cNvSpPr>
          <a:spLocks noChangeAspect="1" noChangeArrowheads="1"/>
        </xdr:cNvSpPr>
      </xdr:nvSpPr>
      <xdr:spPr bwMode="auto">
        <a:xfrm>
          <a:off x="8734425" y="24936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6</xdr:col>
      <xdr:colOff>0</xdr:colOff>
      <xdr:row>25</xdr:row>
      <xdr:rowOff>0</xdr:rowOff>
    </xdr:from>
    <xdr:ext cx="304800" cy="304800"/>
    <xdr:sp macro="" textlink="">
      <xdr:nvSpPr>
        <xdr:cNvPr id="61" name="AutoShape 17" descr="Resultado de imagen para guantes de vaqueta tipo ingeniero">
          <a:extLst>
            <a:ext uri="{FF2B5EF4-FFF2-40B4-BE49-F238E27FC236}">
              <a16:creationId xmlns:a16="http://schemas.microsoft.com/office/drawing/2014/main" id="{CCF6EC2F-ACDE-40F7-945E-9A17BDE16834}"/>
            </a:ext>
          </a:extLst>
        </xdr:cNvPr>
        <xdr:cNvSpPr>
          <a:spLocks noChangeAspect="1" noChangeArrowheads="1"/>
        </xdr:cNvSpPr>
      </xdr:nvSpPr>
      <xdr:spPr bwMode="auto">
        <a:xfrm>
          <a:off x="8734425" y="21536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9</xdr:col>
      <xdr:colOff>0</xdr:colOff>
      <xdr:row>26</xdr:row>
      <xdr:rowOff>0</xdr:rowOff>
    </xdr:from>
    <xdr:to>
      <xdr:col>9</xdr:col>
      <xdr:colOff>304800</xdr:colOff>
      <xdr:row>26</xdr:row>
      <xdr:rowOff>304800</xdr:rowOff>
    </xdr:to>
    <xdr:sp macro="" textlink="">
      <xdr:nvSpPr>
        <xdr:cNvPr id="62" name="AutoShape 6" descr="Resultado de imagen para overol en dril">
          <a:extLst>
            <a:ext uri="{FF2B5EF4-FFF2-40B4-BE49-F238E27FC236}">
              <a16:creationId xmlns:a16="http://schemas.microsoft.com/office/drawing/2014/main" id="{010F1E88-330B-4B1F-B9B4-D225399B9446}"/>
            </a:ext>
          </a:extLst>
        </xdr:cNvPr>
        <xdr:cNvSpPr>
          <a:spLocks noChangeAspect="1" noChangeArrowheads="1"/>
        </xdr:cNvSpPr>
      </xdr:nvSpPr>
      <xdr:spPr bwMode="auto">
        <a:xfrm>
          <a:off x="10744200" y="22669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24</xdr:row>
      <xdr:rowOff>0</xdr:rowOff>
    </xdr:from>
    <xdr:to>
      <xdr:col>9</xdr:col>
      <xdr:colOff>304800</xdr:colOff>
      <xdr:row>24</xdr:row>
      <xdr:rowOff>304800</xdr:rowOff>
    </xdr:to>
    <xdr:sp macro="" textlink="">
      <xdr:nvSpPr>
        <xdr:cNvPr id="63" name="AutoShape 17" descr="Resultado de imagen para guantes de vaqueta tipo ingeniero">
          <a:extLst>
            <a:ext uri="{FF2B5EF4-FFF2-40B4-BE49-F238E27FC236}">
              <a16:creationId xmlns:a16="http://schemas.microsoft.com/office/drawing/2014/main" id="{54346EE3-9F15-4609-B971-03AB86C93348}"/>
            </a:ext>
          </a:extLst>
        </xdr:cNvPr>
        <xdr:cNvSpPr>
          <a:spLocks noChangeAspect="1" noChangeArrowheads="1"/>
        </xdr:cNvSpPr>
      </xdr:nvSpPr>
      <xdr:spPr bwMode="auto">
        <a:xfrm>
          <a:off x="10744200" y="20402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9</xdr:col>
      <xdr:colOff>0</xdr:colOff>
      <xdr:row>28</xdr:row>
      <xdr:rowOff>0</xdr:rowOff>
    </xdr:from>
    <xdr:ext cx="304800" cy="304800"/>
    <xdr:sp macro="" textlink="">
      <xdr:nvSpPr>
        <xdr:cNvPr id="64" name="AutoShape 6" descr="Resultado de imagen para overol en dril">
          <a:extLst>
            <a:ext uri="{FF2B5EF4-FFF2-40B4-BE49-F238E27FC236}">
              <a16:creationId xmlns:a16="http://schemas.microsoft.com/office/drawing/2014/main" id="{ADF2C5F6-E66C-40E1-BC9D-F76304F56274}"/>
            </a:ext>
          </a:extLst>
        </xdr:cNvPr>
        <xdr:cNvSpPr>
          <a:spLocks noChangeAspect="1" noChangeArrowheads="1"/>
        </xdr:cNvSpPr>
      </xdr:nvSpPr>
      <xdr:spPr bwMode="auto">
        <a:xfrm>
          <a:off x="10744200" y="249364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9</xdr:col>
      <xdr:colOff>0</xdr:colOff>
      <xdr:row>25</xdr:row>
      <xdr:rowOff>0</xdr:rowOff>
    </xdr:from>
    <xdr:ext cx="304800" cy="304800"/>
    <xdr:sp macro="" textlink="">
      <xdr:nvSpPr>
        <xdr:cNvPr id="65" name="AutoShape 17" descr="Resultado de imagen para guantes de vaqueta tipo ingeniero">
          <a:extLst>
            <a:ext uri="{FF2B5EF4-FFF2-40B4-BE49-F238E27FC236}">
              <a16:creationId xmlns:a16="http://schemas.microsoft.com/office/drawing/2014/main" id="{1691B9FD-3ECA-4AA7-928F-C1E19A2B401E}"/>
            </a:ext>
          </a:extLst>
        </xdr:cNvPr>
        <xdr:cNvSpPr>
          <a:spLocks noChangeAspect="1" noChangeArrowheads="1"/>
        </xdr:cNvSpPr>
      </xdr:nvSpPr>
      <xdr:spPr bwMode="auto">
        <a:xfrm>
          <a:off x="10744200" y="21536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95250</xdr:rowOff>
    </xdr:from>
    <xdr:to>
      <xdr:col>1</xdr:col>
      <xdr:colOff>1942421</xdr:colOff>
      <xdr:row>4</xdr:row>
      <xdr:rowOff>114300</xdr:rowOff>
    </xdr:to>
    <xdr:pic>
      <xdr:nvPicPr>
        <xdr:cNvPr id="2" name="2 Imagen">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2425" y="95250"/>
          <a:ext cx="1942421" cy="7810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361950</xdr:colOff>
      <xdr:row>50</xdr:row>
      <xdr:rowOff>75811</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rotWithShape="1">
        <a:blip xmlns:r="http://schemas.openxmlformats.org/officeDocument/2006/relationships" r:embed="rId1"/>
        <a:srcRect l="18752" t="16298" r="44328" b="4432"/>
        <a:stretch/>
      </xdr:blipFill>
      <xdr:spPr>
        <a:xfrm>
          <a:off x="0" y="0"/>
          <a:ext cx="8820150" cy="9600811"/>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Leidy Marcela Martinez Ortiz" id="{1B83058E-B46B-4F5F-8379-FBE2A6240E0A}" userId="S::lmmartinez@saesas.gov.co::4e373645-74ff-46f7-b5ce-10e3f698eca5"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L13" dT="2022-02-04T16:29:09.26" personId="{1B83058E-B46B-4F5F-8379-FBE2A6240E0A}" id="{19EC94E3-AC54-4BA2-BDFA-1C4370279F14}">
    <text>Valor de caja por 50u</text>
  </threadedComment>
  <threadedComment ref="L21" dT="2022-02-04T17:21:59.66" personId="{1B83058E-B46B-4F5F-8379-FBE2A6240E0A}" id="{FC38C9AE-5B3F-47BE-98B3-F359FFD5C17C}">
    <text>Caja con 100 u</text>
  </threadedComment>
  <threadedComment ref="L23" dT="2022-02-04T17:25:04.75" personId="{1B83058E-B46B-4F5F-8379-FBE2A6240E0A}" id="{108061F7-38D7-4F5B-9AA1-2E98D662225A}">
    <text>MARCA ZUBIOLA REF.11922028</text>
  </threadedComment>
  <threadedComment ref="L24" dT="2022-02-04T17:25:23.89" personId="{1B83058E-B46B-4F5F-8379-FBE2A6240E0A}" id="{05F366EB-3D59-4C98-91BF-4FA22F310836}">
    <text>MARCA ZUBIOLA REF.11924408</text>
  </threadedComment>
  <threadedComment ref="L25" dT="2022-02-04T17:32:24.73" personId="{1B83058E-B46B-4F5F-8379-FBE2A6240E0A}" id="{1C521625-5A89-474A-BAF1-6ECD2F685CAE}">
    <text>GUANTE DE NITRILO SOLVEX CALIBRE 15MIL DE 13" MARCA ANSELL</text>
  </threadedComment>
  <threadedComment ref="L26" dT="2022-02-04T17:33:07.42" personId="{1B83058E-B46B-4F5F-8379-FBE2A6240E0A}" id="{743DBE09-CD84-4BDF-BB9B-B269DF0D5A6B}">
    <text>GUANTE DE NITRILO SOLVEX CALIBRE LARGO DE 22MIL MARCA ANSELL</text>
  </threadedComment>
  <threadedComment ref="L28" dT="2022-02-04T17:33:53.04" personId="{1B83058E-B46B-4F5F-8379-FBE2A6240E0A}" id="{A1479826-71A1-4E90-B777-FC323E5BF770}">
    <text>MARCA ANSELL REF. 48126</text>
  </threadedComment>
  <threadedComment ref="O29" dT="2022-02-15T16:45:27.09" personId="{1B83058E-B46B-4F5F-8379-FBE2A6240E0A}" id="{6A8F0F93-365C-49C9-B399-F03721D99388}">
    <text>CASCO ENCILLO TIPO 1 CON RACHET</text>
  </threadedComment>
  <threadedComment ref="L30" dT="2022-02-04T17:34:22.56" personId="{1B83058E-B46B-4F5F-8379-FBE2A6240E0A}" id="{06EA6F71-B9E4-4DCF-A384-C4C39526E6E2}">
    <text>Tres puntos</text>
  </threadedComment>
  <threadedComment ref="O30" dT="2022-02-15T16:45:10.51" personId="{1B83058E-B46B-4F5F-8379-FBE2A6240E0A}" id="{8E2F2630-F6B6-4F11-969F-B695F1DF21A0}">
    <text>BARBUQUEJO 3 PUNTOS</text>
  </threadedComment>
  <threadedComment ref="O31" dT="2022-02-15T16:44:42.30" personId="{1B83058E-B46B-4F5F-8379-FBE2A6240E0A}" id="{9D7CB4D0-4C57-4511-9968-5ABAEB996C61}">
    <text>PROTECTOR AUDITIVO
INSERCION REFLEX P/C</text>
  </threadedComment>
  <threadedComment ref="O32" dT="2022-02-15T16:44:30.06" personId="{1B83058E-B46B-4F5F-8379-FBE2A6240E0A}" id="{B373A578-E798-4AE1-9D4C-17B7C351141F}">
    <text>PROTECTOR AUDITIVO
ITIPO TAPON UNICAMENTRE VENTA DE CAJA POR 100 UND</text>
  </threadedComment>
  <threadedComment ref="L33" dT="2022-02-04T17:36:39.22" personId="{1B83058E-B46B-4F5F-8379-FBE2A6240E0A}" id="{3316719C-E18F-495D-8574-23418D4B1D53}">
    <text>MARCA DUPOM</text>
  </threadedComment>
  <threadedComment ref="O33" dT="2022-02-15T16:42:06.47" personId="{1B83058E-B46B-4F5F-8379-FBE2A6240E0A}" id="{0BA7CDD5-D434-43B4-AD0A-B027355CB391}">
    <text>TRAJE TYVEK TY 127SWH</text>
  </threadedComment>
  <threadedComment ref="L34" dT="2022-02-04T17:37:55.43" personId="{1B83058E-B46B-4F5F-8379-FBE2A6240E0A}" id="{65265C16-14AF-4E43-8085-D2AE5CF0D34D}">
    <text>BLUSA EN DRIL NACIONAL</text>
  </threadedComment>
  <threadedComment ref="O38" dT="2022-02-15T16:41:24.79" personId="{1B83058E-B46B-4F5F-8379-FBE2A6240E0A}" id="{564ECEF4-FCEC-42EA-B104-66DBED476474}">
    <text>TRAJE IMPERMEABLE CALIBRE 16 CON BOTONES</text>
  </threadedComment>
  <threadedComment ref="O39" dT="2022-02-15T16:41:12.33" personId="{1B83058E-B46B-4F5F-8379-FBE2A6240E0A}" id="{A44E81CE-A1D2-429C-BC79-0812B89BDB24}">
    <text>CAPA IMPERMABLE ADULTO CALIBRE 16"</text>
  </threadedComment>
  <threadedComment ref="L40" dT="2022-02-04T17:49:35.96" personId="{1B83058E-B46B-4F5F-8379-FBE2A6240E0A}" id="{7C0C8F51-B149-4A84-940B-EF27078C0065}">
    <text>En PVC</text>
  </threadedComment>
  <threadedComment ref="O40" dT="2022-02-15T16:41:00.19" personId="{1B83058E-B46B-4F5F-8379-FBE2A6240E0A}" id="{B2988344-215E-4E6C-AE57-8521B6FF2101}">
    <text>ABRIGO  IMPERMABLE ADULTO CALIBRE 16" CON BROCHES</text>
  </threadedComment>
  <threadedComment ref="L44" dT="2022-02-04T17:55:54.92" personId="{1B83058E-B46B-4F5F-8379-FBE2A6240E0A}" id="{FB97E330-13F9-4CA4-A5CE-3795E9142350}">
    <text>MARCA KONDOR</text>
  </threadedComment>
  <threadedComment ref="O47" dT="2022-02-15T16:40:28.57" personId="{1B83058E-B46B-4F5F-8379-FBE2A6240E0A}" id="{63B53EE6-7894-4C44-9B58-62E97ECB8613}">
    <text>BLOQUEADOR SOLAR SUNX SPF50 120ML</text>
  </threadedComment>
  <threadedComment ref="O48" dT="2022-02-15T16:40:17.51" personId="{1B83058E-B46B-4F5F-8379-FBE2A6240E0A}" id="{7339F5C5-0FE4-4470-ACE8-94D905AF1D5A}">
    <text>REPELENTE 100GR PASTOR DEEP AL 38%</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32"/>
  <sheetViews>
    <sheetView workbookViewId="0">
      <selection activeCell="E12" sqref="E12"/>
    </sheetView>
  </sheetViews>
  <sheetFormatPr baseColWidth="10" defaultRowHeight="16.5" x14ac:dyDescent="0.25"/>
  <cols>
    <col min="1" max="1" width="5.42578125" style="67" customWidth="1"/>
    <col min="2" max="2" width="47.42578125" style="67" customWidth="1"/>
    <col min="3" max="3" width="25.5703125" style="67" customWidth="1"/>
    <col min="4" max="4" width="14.42578125" style="79" customWidth="1"/>
    <col min="5" max="5" width="20.42578125" style="67" customWidth="1"/>
    <col min="6" max="6" width="12.42578125" style="67" customWidth="1"/>
    <col min="7" max="7" width="25.5703125" style="67" customWidth="1"/>
    <col min="8" max="8" width="32.85546875" style="68" customWidth="1"/>
    <col min="9" max="16384" width="11.42578125" style="67"/>
  </cols>
  <sheetData>
    <row r="2" spans="1:9" ht="17.25" thickBot="1" x14ac:dyDescent="0.3"/>
    <row r="3" spans="1:9" ht="34.5" customHeight="1" thickBot="1" x14ac:dyDescent="0.3">
      <c r="A3" s="109" t="s">
        <v>114</v>
      </c>
      <c r="B3" s="110"/>
      <c r="C3" s="110"/>
      <c r="D3" s="110"/>
      <c r="E3" s="110"/>
      <c r="F3" s="110"/>
      <c r="G3" s="110"/>
      <c r="H3" s="111"/>
    </row>
    <row r="4" spans="1:9" ht="34.5" customHeight="1" x14ac:dyDescent="0.25">
      <c r="A4" s="77"/>
      <c r="B4" s="77"/>
      <c r="C4" s="77"/>
      <c r="D4" s="77"/>
      <c r="E4" s="77"/>
      <c r="F4" s="77"/>
      <c r="G4" s="77"/>
      <c r="H4" s="77"/>
    </row>
    <row r="5" spans="1:9" ht="34.5" customHeight="1" x14ac:dyDescent="0.25">
      <c r="A5" s="116" t="s">
        <v>124</v>
      </c>
      <c r="B5" s="116"/>
      <c r="C5" s="116"/>
      <c r="D5" s="116"/>
      <c r="E5" s="116"/>
      <c r="F5" s="116"/>
      <c r="G5" s="116"/>
      <c r="H5" s="116"/>
    </row>
    <row r="6" spans="1:9" x14ac:dyDescent="0.3">
      <c r="B6" s="78">
        <v>43038</v>
      </c>
    </row>
    <row r="7" spans="1:9" ht="15" customHeight="1" x14ac:dyDescent="0.25">
      <c r="A7" s="114" t="s">
        <v>4</v>
      </c>
      <c r="B7" s="115" t="s">
        <v>74</v>
      </c>
      <c r="C7" s="112" t="s">
        <v>98</v>
      </c>
      <c r="D7" s="112" t="s">
        <v>75</v>
      </c>
      <c r="E7" s="112" t="s">
        <v>115</v>
      </c>
      <c r="F7" s="112" t="s">
        <v>117</v>
      </c>
      <c r="G7" s="112" t="s">
        <v>116</v>
      </c>
      <c r="H7" s="112" t="s">
        <v>10</v>
      </c>
    </row>
    <row r="8" spans="1:9" ht="12.75" customHeight="1" x14ac:dyDescent="0.25">
      <c r="A8" s="114"/>
      <c r="B8" s="115"/>
      <c r="C8" s="113"/>
      <c r="D8" s="113" t="s">
        <v>75</v>
      </c>
      <c r="E8" s="113"/>
      <c r="F8" s="113"/>
      <c r="G8" s="113"/>
      <c r="H8" s="113"/>
    </row>
    <row r="9" spans="1:9" ht="89.25" customHeight="1" x14ac:dyDescent="0.25">
      <c r="A9" s="69">
        <v>1</v>
      </c>
      <c r="B9" s="70" t="s">
        <v>94</v>
      </c>
      <c r="C9" s="23"/>
      <c r="D9" s="80">
        <v>1</v>
      </c>
      <c r="E9" s="23"/>
      <c r="F9" s="23"/>
      <c r="G9" s="23"/>
      <c r="H9" s="71"/>
    </row>
    <row r="10" spans="1:9" ht="89.25" customHeight="1" x14ac:dyDescent="0.25">
      <c r="A10" s="69">
        <v>2</v>
      </c>
      <c r="B10" s="72" t="s">
        <v>95</v>
      </c>
      <c r="C10" s="72"/>
      <c r="D10" s="80">
        <v>1</v>
      </c>
      <c r="E10" s="72"/>
      <c r="F10" s="72"/>
      <c r="G10" s="72"/>
      <c r="H10" s="71"/>
    </row>
    <row r="11" spans="1:9" ht="89.25" customHeight="1" x14ac:dyDescent="0.25">
      <c r="A11" s="69">
        <v>19</v>
      </c>
      <c r="B11" s="72" t="s">
        <v>121</v>
      </c>
      <c r="C11" s="74"/>
      <c r="D11" s="80">
        <v>1</v>
      </c>
      <c r="E11" s="74"/>
      <c r="F11" s="74"/>
      <c r="G11" s="74"/>
      <c r="H11" s="71"/>
    </row>
    <row r="12" spans="1:9" s="68" customFormat="1" ht="89.25" customHeight="1" x14ac:dyDescent="0.25">
      <c r="A12" s="69">
        <v>3</v>
      </c>
      <c r="B12" s="72" t="s">
        <v>105</v>
      </c>
      <c r="C12" s="72"/>
      <c r="D12" s="80">
        <v>1</v>
      </c>
      <c r="E12" s="72"/>
      <c r="F12" s="72"/>
      <c r="G12" s="72"/>
      <c r="H12" s="23"/>
    </row>
    <row r="13" spans="1:9" s="68" customFormat="1" ht="89.25" customHeight="1" x14ac:dyDescent="0.25">
      <c r="A13" s="69">
        <v>3</v>
      </c>
      <c r="B13" s="72" t="s">
        <v>104</v>
      </c>
      <c r="C13" s="72"/>
      <c r="D13" s="80">
        <v>1</v>
      </c>
      <c r="E13" s="72"/>
      <c r="F13" s="72"/>
      <c r="G13" s="72"/>
      <c r="H13" s="23"/>
    </row>
    <row r="14" spans="1:9" s="68" customFormat="1" ht="89.25" customHeight="1" x14ac:dyDescent="0.25">
      <c r="A14" s="69">
        <v>4</v>
      </c>
      <c r="B14" s="72" t="s">
        <v>96</v>
      </c>
      <c r="C14" s="23"/>
      <c r="D14" s="80">
        <v>1</v>
      </c>
      <c r="E14" s="23"/>
      <c r="F14" s="23"/>
      <c r="G14" s="23"/>
      <c r="H14" s="71"/>
      <c r="I14"/>
    </row>
    <row r="15" spans="1:9" s="68" customFormat="1" ht="89.25" customHeight="1" x14ac:dyDescent="0.25">
      <c r="A15" s="69">
        <v>4</v>
      </c>
      <c r="B15" s="72" t="s">
        <v>107</v>
      </c>
      <c r="C15" s="23"/>
      <c r="D15" s="80">
        <v>1</v>
      </c>
      <c r="E15" s="23"/>
      <c r="F15" s="23"/>
      <c r="G15" s="23"/>
      <c r="H15" s="71"/>
      <c r="I15"/>
    </row>
    <row r="16" spans="1:9" ht="89.25" customHeight="1" x14ac:dyDescent="0.25">
      <c r="A16" s="69">
        <v>5</v>
      </c>
      <c r="B16" s="73" t="s">
        <v>93</v>
      </c>
      <c r="C16" s="23"/>
      <c r="D16" s="80">
        <v>1</v>
      </c>
      <c r="E16" s="23"/>
      <c r="F16" s="23"/>
      <c r="G16" s="23"/>
      <c r="H16" s="71"/>
    </row>
    <row r="17" spans="1:8" ht="89.25" customHeight="1" x14ac:dyDescent="0.25">
      <c r="A17" s="69">
        <v>6</v>
      </c>
      <c r="B17" s="74" t="s">
        <v>113</v>
      </c>
      <c r="C17" s="74"/>
      <c r="D17" s="80">
        <v>1</v>
      </c>
      <c r="E17" s="74"/>
      <c r="F17" s="74"/>
      <c r="G17" s="74"/>
      <c r="H17" s="71"/>
    </row>
    <row r="18" spans="1:8" ht="89.25" customHeight="1" x14ac:dyDescent="0.25">
      <c r="A18" s="69">
        <v>7</v>
      </c>
      <c r="B18" s="76" t="s">
        <v>97</v>
      </c>
      <c r="C18"/>
      <c r="D18" s="80">
        <v>1</v>
      </c>
      <c r="E18"/>
      <c r="F18"/>
      <c r="G18"/>
      <c r="H18" s="71"/>
    </row>
    <row r="19" spans="1:8" ht="89.25" customHeight="1" x14ac:dyDescent="0.25">
      <c r="A19" s="69">
        <v>8</v>
      </c>
      <c r="B19" s="74" t="s">
        <v>109</v>
      </c>
      <c r="C19" s="23"/>
      <c r="D19" s="80">
        <v>1</v>
      </c>
      <c r="E19" s="23"/>
      <c r="F19" s="23"/>
      <c r="G19" s="23"/>
      <c r="H19" s="71"/>
    </row>
    <row r="20" spans="1:8" ht="89.25" customHeight="1" x14ac:dyDescent="0.25">
      <c r="A20" s="69">
        <v>9</v>
      </c>
      <c r="B20" s="74" t="s">
        <v>102</v>
      </c>
      <c r="C20" s="74"/>
      <c r="D20" s="80">
        <v>1</v>
      </c>
      <c r="E20" s="74"/>
      <c r="F20" s="74"/>
      <c r="G20" s="74"/>
      <c r="H20" s="71"/>
    </row>
    <row r="21" spans="1:8" ht="89.25" customHeight="1" x14ac:dyDescent="0.25">
      <c r="A21" s="69">
        <v>10</v>
      </c>
      <c r="B21" s="74" t="s">
        <v>100</v>
      </c>
      <c r="C21" s="23"/>
      <c r="D21" s="80">
        <v>1</v>
      </c>
      <c r="E21" s="23"/>
      <c r="F21" s="23"/>
      <c r="G21" s="23"/>
      <c r="H21" s="71"/>
    </row>
    <row r="22" spans="1:8" ht="89.25" customHeight="1" x14ac:dyDescent="0.25">
      <c r="A22" s="69">
        <v>11</v>
      </c>
      <c r="B22" s="74" t="s">
        <v>99</v>
      </c>
      <c r="C22" s="23"/>
      <c r="D22" s="80">
        <v>1</v>
      </c>
      <c r="E22" s="23"/>
      <c r="F22" s="23"/>
      <c r="G22" s="23"/>
      <c r="H22" s="71"/>
    </row>
    <row r="23" spans="1:8" ht="89.25" customHeight="1" x14ac:dyDescent="0.25">
      <c r="A23" s="69">
        <v>12</v>
      </c>
      <c r="B23" s="70" t="s">
        <v>101</v>
      </c>
      <c r="C23" s="70"/>
      <c r="D23" s="80">
        <v>1</v>
      </c>
      <c r="E23" s="70"/>
      <c r="F23" s="70"/>
      <c r="G23" s="70"/>
      <c r="H23" s="71"/>
    </row>
    <row r="24" spans="1:8" ht="89.25" customHeight="1" x14ac:dyDescent="0.25">
      <c r="A24" s="69"/>
      <c r="B24" s="70" t="s">
        <v>120</v>
      </c>
      <c r="C24" s="70"/>
      <c r="D24" s="80"/>
      <c r="E24" s="70"/>
      <c r="F24" s="70"/>
      <c r="G24" s="70"/>
      <c r="H24" s="71"/>
    </row>
    <row r="25" spans="1:8" ht="89.25" customHeight="1" x14ac:dyDescent="0.25">
      <c r="A25" s="69">
        <v>13</v>
      </c>
      <c r="B25" s="70" t="s">
        <v>112</v>
      </c>
      <c r="C25" s="23"/>
      <c r="D25" s="80">
        <v>1</v>
      </c>
      <c r="E25" s="23"/>
      <c r="F25" s="23"/>
      <c r="G25" s="23"/>
      <c r="H25" s="71"/>
    </row>
    <row r="26" spans="1:8" ht="89.25" customHeight="1" x14ac:dyDescent="0.25">
      <c r="A26" s="69">
        <v>14</v>
      </c>
      <c r="B26" s="73" t="s">
        <v>118</v>
      </c>
      <c r="C26" s="73"/>
      <c r="D26" s="80">
        <v>1</v>
      </c>
      <c r="E26" s="73"/>
      <c r="F26" s="73"/>
      <c r="G26" s="73"/>
      <c r="H26" s="71"/>
    </row>
    <row r="27" spans="1:8" ht="89.25" customHeight="1" x14ac:dyDescent="0.25">
      <c r="A27" s="69">
        <v>15</v>
      </c>
      <c r="B27" s="73" t="s">
        <v>106</v>
      </c>
      <c r="C27" s="73"/>
      <c r="D27" s="80">
        <v>1</v>
      </c>
      <c r="E27" s="73"/>
      <c r="F27" s="73"/>
      <c r="G27" s="73"/>
      <c r="H27" s="23"/>
    </row>
    <row r="28" spans="1:8" ht="89.25" customHeight="1" x14ac:dyDescent="0.25">
      <c r="A28" s="69">
        <v>15</v>
      </c>
      <c r="B28" s="73" t="s">
        <v>122</v>
      </c>
      <c r="C28" s="73"/>
      <c r="D28" s="80">
        <v>1</v>
      </c>
      <c r="E28" s="73"/>
      <c r="F28" s="73"/>
      <c r="G28" s="73"/>
      <c r="H28" s="23"/>
    </row>
    <row r="29" spans="1:8" ht="89.25" customHeight="1" x14ac:dyDescent="0.25">
      <c r="A29" s="69">
        <v>16</v>
      </c>
      <c r="B29" s="75" t="s">
        <v>110</v>
      </c>
      <c r="C29" s="75"/>
      <c r="D29" s="80">
        <v>1</v>
      </c>
      <c r="E29" s="75"/>
      <c r="F29" s="75"/>
      <c r="G29" s="75"/>
      <c r="H29" s="71"/>
    </row>
    <row r="30" spans="1:8" ht="89.25" customHeight="1" x14ac:dyDescent="0.25">
      <c r="A30" s="69">
        <v>17</v>
      </c>
      <c r="B30" s="75" t="s">
        <v>111</v>
      </c>
      <c r="C30" s="75"/>
      <c r="D30" s="80">
        <v>1</v>
      </c>
      <c r="E30" s="75"/>
      <c r="F30" s="75"/>
      <c r="G30" s="75"/>
      <c r="H30" s="71"/>
    </row>
    <row r="31" spans="1:8" ht="89.25" customHeight="1" x14ac:dyDescent="0.25">
      <c r="A31" s="69">
        <v>18</v>
      </c>
      <c r="B31" s="74" t="s">
        <v>119</v>
      </c>
      <c r="C31" s="74" t="s">
        <v>108</v>
      </c>
      <c r="D31" s="80">
        <v>1</v>
      </c>
      <c r="E31" s="74"/>
      <c r="F31" s="74"/>
      <c r="G31" s="74"/>
      <c r="H31" s="71"/>
    </row>
    <row r="32" spans="1:8" ht="89.25" customHeight="1" x14ac:dyDescent="0.25">
      <c r="A32" s="69">
        <v>19</v>
      </c>
      <c r="B32" s="74" t="s">
        <v>103</v>
      </c>
      <c r="C32" s="74"/>
      <c r="D32" s="80">
        <v>1</v>
      </c>
      <c r="E32" s="74"/>
      <c r="F32" s="74"/>
      <c r="G32" s="74"/>
      <c r="H32" s="71"/>
    </row>
  </sheetData>
  <mergeCells count="10">
    <mergeCell ref="A3:H3"/>
    <mergeCell ref="H7:H8"/>
    <mergeCell ref="A7:A8"/>
    <mergeCell ref="B7:B8"/>
    <mergeCell ref="D7:D8"/>
    <mergeCell ref="E7:E8"/>
    <mergeCell ref="G7:G8"/>
    <mergeCell ref="C7:C8"/>
    <mergeCell ref="F7:F8"/>
    <mergeCell ref="A5:H5"/>
  </mergeCells>
  <pageMargins left="0.7" right="0.7"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U58"/>
  <sheetViews>
    <sheetView tabSelected="1" zoomScale="68" zoomScaleNormal="68" workbookViewId="0">
      <selection activeCell="C30" sqref="C30"/>
    </sheetView>
  </sheetViews>
  <sheetFormatPr baseColWidth="10" defaultRowHeight="16.5" x14ac:dyDescent="0.3"/>
  <cols>
    <col min="1" max="1" width="5.42578125" style="84" customWidth="1"/>
    <col min="2" max="2" width="47.42578125" style="84" customWidth="1"/>
    <col min="3" max="4" width="25.5703125" style="84" customWidth="1"/>
    <col min="5" max="5" width="14.42578125" style="79" customWidth="1"/>
    <col min="6" max="6" width="14" style="81" customWidth="1"/>
    <col min="7" max="7" width="12.5703125" style="87" customWidth="1"/>
    <col min="8" max="8" width="15.5703125" style="87" customWidth="1"/>
    <col min="9" max="9" width="12.5703125" style="81" customWidth="1"/>
    <col min="10" max="11" width="12.5703125" style="87" customWidth="1"/>
    <col min="12" max="12" width="12.5703125" style="81" customWidth="1"/>
    <col min="13" max="13" width="12.5703125" style="87" customWidth="1"/>
    <col min="14" max="14" width="16" style="87" customWidth="1"/>
    <col min="15" max="15" width="12.5703125" style="81" customWidth="1"/>
    <col min="16" max="17" width="12.5703125" style="87" customWidth="1"/>
    <col min="18" max="18" width="18.42578125" style="84" customWidth="1"/>
    <col min="19" max="19" width="17.140625" style="84" customWidth="1"/>
    <col min="20" max="20" width="17.28515625" style="84" customWidth="1"/>
    <col min="21" max="21" width="14.42578125" style="84" customWidth="1"/>
    <col min="22" max="16384" width="11.42578125" style="84"/>
  </cols>
  <sheetData>
    <row r="3" spans="1:20" ht="34.5" customHeight="1" x14ac:dyDescent="0.3">
      <c r="A3" s="135" t="s">
        <v>133</v>
      </c>
      <c r="B3" s="135"/>
      <c r="C3" s="135"/>
      <c r="D3" s="135"/>
      <c r="E3" s="135"/>
      <c r="F3" s="135"/>
      <c r="G3" s="135"/>
      <c r="H3" s="135"/>
      <c r="I3" s="135"/>
      <c r="J3" s="135"/>
      <c r="K3" s="135"/>
      <c r="L3" s="135"/>
      <c r="M3" s="135"/>
      <c r="N3" s="135"/>
      <c r="O3" s="135"/>
      <c r="P3" s="135"/>
      <c r="Q3" s="135"/>
    </row>
    <row r="4" spans="1:20" ht="12.75" customHeight="1" x14ac:dyDescent="0.3">
      <c r="A4" s="77"/>
      <c r="B4" s="77"/>
      <c r="C4" s="77"/>
      <c r="D4" s="77"/>
      <c r="E4" s="77"/>
      <c r="F4" s="82"/>
      <c r="I4" s="82"/>
      <c r="L4" s="82"/>
      <c r="O4" s="82"/>
    </row>
    <row r="5" spans="1:20" ht="20.25" customHeight="1" x14ac:dyDescent="0.3">
      <c r="A5" s="136" t="s">
        <v>129</v>
      </c>
      <c r="B5" s="137"/>
      <c r="C5" s="137"/>
      <c r="D5" s="137"/>
      <c r="E5" s="137"/>
      <c r="F5" s="137"/>
      <c r="G5" s="137"/>
      <c r="H5" s="137"/>
      <c r="I5" s="137"/>
      <c r="J5" s="137"/>
      <c r="K5" s="137"/>
      <c r="L5" s="137"/>
      <c r="M5" s="137"/>
      <c r="N5" s="137"/>
      <c r="O5" s="137"/>
      <c r="P5" s="137"/>
      <c r="Q5" s="137"/>
    </row>
    <row r="6" spans="1:20" ht="17.25" thickBot="1" x14ac:dyDescent="0.35">
      <c r="A6" s="84" t="s">
        <v>161</v>
      </c>
      <c r="B6" s="78"/>
    </row>
    <row r="7" spans="1:20" ht="23.25" customHeight="1" thickTop="1" thickBot="1" x14ac:dyDescent="0.35">
      <c r="A7" s="135"/>
      <c r="B7" s="135"/>
      <c r="C7" s="135"/>
      <c r="D7" s="135"/>
      <c r="E7" s="135"/>
      <c r="F7" s="139" t="s">
        <v>156</v>
      </c>
      <c r="G7" s="139"/>
      <c r="H7" s="139"/>
      <c r="I7" s="140" t="s">
        <v>157</v>
      </c>
      <c r="J7" s="140"/>
      <c r="K7" s="140"/>
      <c r="L7" s="138" t="s">
        <v>160</v>
      </c>
      <c r="M7" s="138"/>
      <c r="N7" s="138"/>
      <c r="O7" s="132" t="s">
        <v>162</v>
      </c>
      <c r="P7" s="132"/>
      <c r="Q7" s="133"/>
      <c r="R7" s="121" t="s">
        <v>163</v>
      </c>
      <c r="S7" s="121"/>
      <c r="T7" s="121"/>
    </row>
    <row r="8" spans="1:20" ht="15" customHeight="1" thickTop="1" thickBot="1" x14ac:dyDescent="0.35">
      <c r="A8" s="130" t="s">
        <v>4</v>
      </c>
      <c r="B8" s="131" t="s">
        <v>74</v>
      </c>
      <c r="C8" s="131" t="s">
        <v>98</v>
      </c>
      <c r="D8" s="131" t="s">
        <v>10</v>
      </c>
      <c r="E8" s="131" t="s">
        <v>75</v>
      </c>
      <c r="F8" s="129" t="s">
        <v>115</v>
      </c>
      <c r="G8" s="129" t="s">
        <v>131</v>
      </c>
      <c r="H8" s="129" t="s">
        <v>132</v>
      </c>
      <c r="I8" s="129" t="s">
        <v>115</v>
      </c>
      <c r="J8" s="129" t="s">
        <v>131</v>
      </c>
      <c r="K8" s="129" t="s">
        <v>132</v>
      </c>
      <c r="L8" s="129" t="s">
        <v>115</v>
      </c>
      <c r="M8" s="129" t="s">
        <v>131</v>
      </c>
      <c r="N8" s="129" t="s">
        <v>132</v>
      </c>
      <c r="O8" s="129" t="s">
        <v>115</v>
      </c>
      <c r="P8" s="129" t="s">
        <v>131</v>
      </c>
      <c r="Q8" s="134" t="s">
        <v>132</v>
      </c>
      <c r="R8" s="122" t="s">
        <v>115</v>
      </c>
      <c r="S8" s="122" t="s">
        <v>131</v>
      </c>
      <c r="T8" s="122" t="s">
        <v>132</v>
      </c>
    </row>
    <row r="9" spans="1:20" ht="22.5" customHeight="1" thickTop="1" thickBot="1" x14ac:dyDescent="0.35">
      <c r="A9" s="130"/>
      <c r="B9" s="131"/>
      <c r="C9" s="131"/>
      <c r="D9" s="131"/>
      <c r="E9" s="131" t="s">
        <v>75</v>
      </c>
      <c r="F9" s="129"/>
      <c r="G9" s="129"/>
      <c r="H9" s="129"/>
      <c r="I9" s="129"/>
      <c r="J9" s="129"/>
      <c r="K9" s="129"/>
      <c r="L9" s="129"/>
      <c r="M9" s="129"/>
      <c r="N9" s="129"/>
      <c r="O9" s="129"/>
      <c r="P9" s="129"/>
      <c r="Q9" s="134"/>
      <c r="R9" s="122"/>
      <c r="S9" s="122"/>
      <c r="T9" s="122"/>
    </row>
    <row r="10" spans="1:20" ht="89.25" customHeight="1" thickTop="1" thickBot="1" x14ac:dyDescent="0.35">
      <c r="A10" s="69">
        <v>1</v>
      </c>
      <c r="B10" s="70" t="s">
        <v>94</v>
      </c>
      <c r="C10" s="85"/>
      <c r="D10" s="85"/>
      <c r="E10" s="80">
        <v>1</v>
      </c>
      <c r="F10" s="88">
        <v>10000</v>
      </c>
      <c r="G10" s="89">
        <f t="shared" ref="G10:G15" si="0">+F10*19%</f>
        <v>1900</v>
      </c>
      <c r="H10" s="89">
        <f t="shared" ref="H10:H15" si="1">+G10+F10</f>
        <v>11900</v>
      </c>
      <c r="I10" s="96">
        <v>5117</v>
      </c>
      <c r="J10" s="90">
        <f>+I10*19%</f>
        <v>972.23</v>
      </c>
      <c r="K10" s="90">
        <f>SUM(I10:J10)</f>
        <v>6089.23</v>
      </c>
      <c r="L10" s="91">
        <v>5500</v>
      </c>
      <c r="M10" s="92">
        <f>L10*19%</f>
        <v>1045</v>
      </c>
      <c r="N10" s="92">
        <f>L10+M10</f>
        <v>6545</v>
      </c>
      <c r="O10" s="97">
        <v>11060</v>
      </c>
      <c r="P10" s="95">
        <f>O10*19%</f>
        <v>2101.4</v>
      </c>
      <c r="Q10" s="103">
        <f>O10+P10</f>
        <v>13161.4</v>
      </c>
      <c r="R10" s="106">
        <f>AVERAGE(F10,I10,L10,O10)</f>
        <v>7919.25</v>
      </c>
      <c r="S10" s="106">
        <f>+R10*19%</f>
        <v>1504.6575</v>
      </c>
      <c r="T10" s="106">
        <f t="shared" ref="T10:T49" si="2">+R10+S10</f>
        <v>9423.9074999999993</v>
      </c>
    </row>
    <row r="11" spans="1:20" ht="89.25" customHeight="1" thickTop="1" thickBot="1" x14ac:dyDescent="0.35">
      <c r="A11" s="69">
        <v>2</v>
      </c>
      <c r="B11" s="70" t="s">
        <v>127</v>
      </c>
      <c r="C11" s="85"/>
      <c r="D11" s="85"/>
      <c r="E11" s="80">
        <v>1</v>
      </c>
      <c r="F11" s="88">
        <v>14000</v>
      </c>
      <c r="G11" s="89">
        <f t="shared" si="0"/>
        <v>2660</v>
      </c>
      <c r="H11" s="89">
        <f t="shared" si="1"/>
        <v>16660</v>
      </c>
      <c r="I11" s="96">
        <v>8988</v>
      </c>
      <c r="J11" s="90">
        <f t="shared" ref="J11:J48" si="3">+I11*19%</f>
        <v>1707.72</v>
      </c>
      <c r="K11" s="90">
        <f t="shared" ref="K11:K48" si="4">SUM(I11:J11)</f>
        <v>10695.72</v>
      </c>
      <c r="L11" s="91">
        <v>5800</v>
      </c>
      <c r="M11" s="92">
        <f>L11*19%</f>
        <v>1102</v>
      </c>
      <c r="N11" s="92">
        <f>L11+M11</f>
        <v>6902</v>
      </c>
      <c r="O11" s="97">
        <v>10136</v>
      </c>
      <c r="P11" s="95">
        <f>O11*19%</f>
        <v>1925.84</v>
      </c>
      <c r="Q11" s="103">
        <f t="shared" ref="Q11:Q46" si="5">O11+P11</f>
        <v>12061.84</v>
      </c>
      <c r="R11" s="107">
        <f>AVERAGE(F11,I11,L11,O11)</f>
        <v>9731</v>
      </c>
      <c r="S11" s="107">
        <f>+R11*19%</f>
        <v>1848.89</v>
      </c>
      <c r="T11" s="106">
        <f t="shared" si="2"/>
        <v>11579.89</v>
      </c>
    </row>
    <row r="12" spans="1:20" ht="89.25" customHeight="1" thickTop="1" thickBot="1" x14ac:dyDescent="0.35">
      <c r="A12" s="69">
        <v>3</v>
      </c>
      <c r="B12" s="72" t="s">
        <v>95</v>
      </c>
      <c r="C12" s="72"/>
      <c r="D12" s="72"/>
      <c r="E12" s="80">
        <v>1</v>
      </c>
      <c r="F12" s="88">
        <v>28000</v>
      </c>
      <c r="G12" s="89">
        <f t="shared" si="0"/>
        <v>5320</v>
      </c>
      <c r="H12" s="89">
        <f t="shared" si="1"/>
        <v>33320</v>
      </c>
      <c r="I12" s="96">
        <v>35000</v>
      </c>
      <c r="J12" s="90">
        <f t="shared" si="3"/>
        <v>6650</v>
      </c>
      <c r="K12" s="90">
        <f t="shared" si="4"/>
        <v>41650</v>
      </c>
      <c r="L12" s="91">
        <v>22800</v>
      </c>
      <c r="M12" s="92">
        <f>L12*19%</f>
        <v>4332</v>
      </c>
      <c r="N12" s="92">
        <f>L12+M12</f>
        <v>27132</v>
      </c>
      <c r="O12" s="97">
        <v>0</v>
      </c>
      <c r="P12" s="95">
        <f t="shared" ref="P12:P48" si="6">O12*19%</f>
        <v>0</v>
      </c>
      <c r="Q12" s="103">
        <f t="shared" si="5"/>
        <v>0</v>
      </c>
      <c r="R12" s="107">
        <f>AVERAGE(F12,I12,L12)</f>
        <v>28600</v>
      </c>
      <c r="S12" s="107">
        <f>+R12*19%</f>
        <v>5434</v>
      </c>
      <c r="T12" s="106">
        <f t="shared" si="2"/>
        <v>34034</v>
      </c>
    </row>
    <row r="13" spans="1:20" ht="89.25" customHeight="1" thickTop="1" thickBot="1" x14ac:dyDescent="0.35">
      <c r="A13" s="69">
        <v>4</v>
      </c>
      <c r="B13" s="72" t="s">
        <v>158</v>
      </c>
      <c r="C13" s="72"/>
      <c r="D13" s="72"/>
      <c r="E13" s="80">
        <v>1</v>
      </c>
      <c r="F13" s="88">
        <v>15000</v>
      </c>
      <c r="G13" s="89">
        <f t="shared" si="0"/>
        <v>2850</v>
      </c>
      <c r="H13" s="89">
        <f t="shared" si="1"/>
        <v>17850</v>
      </c>
      <c r="I13" s="96">
        <v>0</v>
      </c>
      <c r="J13" s="90">
        <f t="shared" si="3"/>
        <v>0</v>
      </c>
      <c r="K13" s="90">
        <f t="shared" si="4"/>
        <v>0</v>
      </c>
      <c r="L13" s="91">
        <v>15500</v>
      </c>
      <c r="M13" s="92">
        <f>L13*19%</f>
        <v>2945</v>
      </c>
      <c r="N13" s="92">
        <f>L13+M13</f>
        <v>18445</v>
      </c>
      <c r="O13" s="97">
        <v>15600</v>
      </c>
      <c r="P13" s="95">
        <f t="shared" si="6"/>
        <v>2964</v>
      </c>
      <c r="Q13" s="103">
        <f t="shared" si="5"/>
        <v>18564</v>
      </c>
      <c r="R13" s="107">
        <f>AVERAGE(F13,L13,O13)</f>
        <v>15366.666666666666</v>
      </c>
      <c r="S13" s="107">
        <f t="shared" ref="S13" si="7">+R13*19%</f>
        <v>2919.6666666666665</v>
      </c>
      <c r="T13" s="106">
        <f t="shared" si="2"/>
        <v>18286.333333333332</v>
      </c>
    </row>
    <row r="14" spans="1:20" ht="89.25" customHeight="1" thickTop="1" thickBot="1" x14ac:dyDescent="0.35">
      <c r="A14" s="69">
        <v>5</v>
      </c>
      <c r="B14" s="72" t="s">
        <v>121</v>
      </c>
      <c r="C14" s="74"/>
      <c r="D14" s="74"/>
      <c r="E14" s="80">
        <v>1</v>
      </c>
      <c r="F14" s="88">
        <v>3500</v>
      </c>
      <c r="G14" s="89">
        <f t="shared" si="0"/>
        <v>665</v>
      </c>
      <c r="H14" s="89">
        <f t="shared" si="1"/>
        <v>4165</v>
      </c>
      <c r="I14" s="96">
        <v>2093</v>
      </c>
      <c r="J14" s="90">
        <f t="shared" si="3"/>
        <v>397.67</v>
      </c>
      <c r="K14" s="90">
        <f t="shared" si="4"/>
        <v>2490.67</v>
      </c>
      <c r="L14" s="91">
        <v>2000</v>
      </c>
      <c r="M14" s="92">
        <f>L14*19%</f>
        <v>380</v>
      </c>
      <c r="N14" s="92">
        <f>L14+M14</f>
        <v>2380</v>
      </c>
      <c r="O14" s="97">
        <v>2389.7999999999997</v>
      </c>
      <c r="P14" s="95">
        <f t="shared" si="6"/>
        <v>454.06199999999995</v>
      </c>
      <c r="Q14" s="103">
        <f t="shared" si="5"/>
        <v>2843.8619999999996</v>
      </c>
      <c r="R14" s="107">
        <f>AVERAGE(F14,I14,L14,O14)</f>
        <v>2495.6999999999998</v>
      </c>
      <c r="S14" s="107">
        <f>+R14*19%</f>
        <v>474.18299999999999</v>
      </c>
      <c r="T14" s="106">
        <f t="shared" si="2"/>
        <v>2969.8829999999998</v>
      </c>
    </row>
    <row r="15" spans="1:20" s="86" customFormat="1" ht="89.25" customHeight="1" thickTop="1" thickBot="1" x14ac:dyDescent="0.35">
      <c r="A15" s="69">
        <v>6</v>
      </c>
      <c r="B15" s="72" t="s">
        <v>105</v>
      </c>
      <c r="C15" s="72"/>
      <c r="D15" s="72"/>
      <c r="E15" s="80">
        <v>1</v>
      </c>
      <c r="F15" s="88">
        <v>3500</v>
      </c>
      <c r="G15" s="89">
        <f t="shared" si="0"/>
        <v>665</v>
      </c>
      <c r="H15" s="89">
        <f t="shared" si="1"/>
        <v>4165</v>
      </c>
      <c r="I15" s="96">
        <v>2702</v>
      </c>
      <c r="J15" s="90">
        <f t="shared" si="3"/>
        <v>513.38</v>
      </c>
      <c r="K15" s="90">
        <f t="shared" si="4"/>
        <v>3215.38</v>
      </c>
      <c r="L15" s="91">
        <v>2000</v>
      </c>
      <c r="M15" s="92">
        <f t="shared" ref="M15:M17" si="8">L15*19%</f>
        <v>380</v>
      </c>
      <c r="N15" s="92">
        <f t="shared" ref="N15:N17" si="9">L15+M15</f>
        <v>2380</v>
      </c>
      <c r="O15" s="97">
        <v>3311</v>
      </c>
      <c r="P15" s="95">
        <f t="shared" si="6"/>
        <v>629.09</v>
      </c>
      <c r="Q15" s="103">
        <f t="shared" si="5"/>
        <v>3940.09</v>
      </c>
      <c r="R15" s="107">
        <f>AVERAGE(F15,I15,L15,O15)</f>
        <v>2878.25</v>
      </c>
      <c r="S15" s="107">
        <f>+R15*19%</f>
        <v>546.86749999999995</v>
      </c>
      <c r="T15" s="106">
        <f t="shared" si="2"/>
        <v>3425.1174999999998</v>
      </c>
    </row>
    <row r="16" spans="1:20" s="86" customFormat="1" ht="89.25" customHeight="1" thickTop="1" thickBot="1" x14ac:dyDescent="0.35">
      <c r="A16" s="69">
        <v>7</v>
      </c>
      <c r="B16" s="72" t="s">
        <v>104</v>
      </c>
      <c r="C16" s="72"/>
      <c r="D16" s="72"/>
      <c r="E16" s="80">
        <v>1</v>
      </c>
      <c r="F16" s="90">
        <v>0</v>
      </c>
      <c r="G16" s="90">
        <v>0</v>
      </c>
      <c r="H16" s="89">
        <v>0</v>
      </c>
      <c r="I16" s="96">
        <v>4389</v>
      </c>
      <c r="J16" s="90">
        <f t="shared" si="3"/>
        <v>833.91</v>
      </c>
      <c r="K16" s="90">
        <f t="shared" si="4"/>
        <v>5222.91</v>
      </c>
      <c r="L16" s="91">
        <v>0</v>
      </c>
      <c r="M16" s="92">
        <f t="shared" si="8"/>
        <v>0</v>
      </c>
      <c r="N16" s="92">
        <f t="shared" si="9"/>
        <v>0</v>
      </c>
      <c r="O16" s="97">
        <v>5381.5999999999995</v>
      </c>
      <c r="P16" s="95">
        <f t="shared" si="6"/>
        <v>1022.5039999999999</v>
      </c>
      <c r="Q16" s="103">
        <f t="shared" si="5"/>
        <v>6404.1039999999994</v>
      </c>
      <c r="R16" s="107">
        <f>AVERAGE(I16,O16)</f>
        <v>4885.2999999999993</v>
      </c>
      <c r="S16" s="107">
        <f>+R16*19%</f>
        <v>928.20699999999988</v>
      </c>
      <c r="T16" s="106">
        <f t="shared" si="2"/>
        <v>5813.5069999999996</v>
      </c>
    </row>
    <row r="17" spans="1:20" s="86" customFormat="1" ht="89.25" customHeight="1" thickTop="1" thickBot="1" x14ac:dyDescent="0.35">
      <c r="A17" s="69">
        <v>8</v>
      </c>
      <c r="B17" s="72" t="s">
        <v>96</v>
      </c>
      <c r="C17" s="85"/>
      <c r="D17" s="85"/>
      <c r="E17" s="80">
        <v>1</v>
      </c>
      <c r="F17" s="90">
        <v>0</v>
      </c>
      <c r="G17" s="90">
        <v>0</v>
      </c>
      <c r="H17" s="90">
        <v>0</v>
      </c>
      <c r="I17" s="96">
        <v>13853</v>
      </c>
      <c r="J17" s="90">
        <f t="shared" si="3"/>
        <v>2632.07</v>
      </c>
      <c r="K17" s="90">
        <f t="shared" si="4"/>
        <v>16485.07</v>
      </c>
      <c r="L17" s="91">
        <v>13300</v>
      </c>
      <c r="M17" s="92">
        <f t="shared" si="8"/>
        <v>2527</v>
      </c>
      <c r="N17" s="92">
        <f t="shared" si="9"/>
        <v>15827</v>
      </c>
      <c r="O17" s="97">
        <v>17543.399999999998</v>
      </c>
      <c r="P17" s="95">
        <f t="shared" si="6"/>
        <v>3333.2459999999996</v>
      </c>
      <c r="Q17" s="103">
        <f t="shared" si="5"/>
        <v>20876.645999999997</v>
      </c>
      <c r="R17" s="107">
        <f>AVERAGE(I17,L17,O17)</f>
        <v>14898.799999999997</v>
      </c>
      <c r="S17" s="107">
        <f>+R17*19%</f>
        <v>2830.7719999999995</v>
      </c>
      <c r="T17" s="106">
        <f t="shared" si="2"/>
        <v>17729.571999999996</v>
      </c>
    </row>
    <row r="18" spans="1:20" ht="89.25" customHeight="1" thickTop="1" thickBot="1" x14ac:dyDescent="0.35">
      <c r="A18" s="69">
        <v>9</v>
      </c>
      <c r="B18" s="73" t="s">
        <v>93</v>
      </c>
      <c r="C18" s="85"/>
      <c r="D18" s="85"/>
      <c r="E18" s="80">
        <v>1</v>
      </c>
      <c r="F18" s="88">
        <v>50000</v>
      </c>
      <c r="G18" s="89">
        <f t="shared" ref="G18:G46" si="10">+F18*19%</f>
        <v>9500</v>
      </c>
      <c r="H18" s="89">
        <f t="shared" ref="H18:H46" si="11">+G18+F18</f>
        <v>59500</v>
      </c>
      <c r="I18" s="96">
        <v>87633</v>
      </c>
      <c r="J18" s="90">
        <f>+I18*19%</f>
        <v>16650.27</v>
      </c>
      <c r="K18" s="90">
        <f t="shared" si="4"/>
        <v>104283.27</v>
      </c>
      <c r="L18" s="91">
        <v>38900</v>
      </c>
      <c r="M18" s="92">
        <f>L18*19%</f>
        <v>7391</v>
      </c>
      <c r="N18" s="92">
        <f>L18+M18</f>
        <v>46291</v>
      </c>
      <c r="O18" s="97">
        <v>47756.799999999996</v>
      </c>
      <c r="P18" s="95">
        <f t="shared" si="6"/>
        <v>9073.7919999999995</v>
      </c>
      <c r="Q18" s="103">
        <f t="shared" si="5"/>
        <v>56830.591999999997</v>
      </c>
      <c r="R18" s="107">
        <f>AVERAGE(F18,I18,L18,O18)</f>
        <v>56072.45</v>
      </c>
      <c r="S18" s="107">
        <f>+R18*19%</f>
        <v>10653.7655</v>
      </c>
      <c r="T18" s="106">
        <f t="shared" si="2"/>
        <v>66726.215499999991</v>
      </c>
    </row>
    <row r="19" spans="1:20" ht="89.25" customHeight="1" thickTop="1" thickBot="1" x14ac:dyDescent="0.35">
      <c r="A19" s="69">
        <v>10</v>
      </c>
      <c r="B19" s="74" t="s">
        <v>152</v>
      </c>
      <c r="C19" s="74"/>
      <c r="D19" s="74"/>
      <c r="E19" s="80">
        <v>1</v>
      </c>
      <c r="F19" s="88">
        <v>45000</v>
      </c>
      <c r="G19" s="89">
        <f t="shared" si="10"/>
        <v>8550</v>
      </c>
      <c r="H19" s="89">
        <f t="shared" si="11"/>
        <v>53550</v>
      </c>
      <c r="I19" s="96">
        <f>21077*2</f>
        <v>42154</v>
      </c>
      <c r="J19" s="90">
        <f t="shared" si="3"/>
        <v>8009.26</v>
      </c>
      <c r="K19" s="90">
        <f t="shared" si="4"/>
        <v>50163.26</v>
      </c>
      <c r="L19" s="91">
        <v>19000</v>
      </c>
      <c r="M19" s="92">
        <f>L19*19%</f>
        <v>3610</v>
      </c>
      <c r="N19" s="92">
        <f>L19+M19</f>
        <v>22610</v>
      </c>
      <c r="O19" s="97">
        <v>49792.399999999994</v>
      </c>
      <c r="P19" s="95">
        <f t="shared" si="6"/>
        <v>9460.5559999999987</v>
      </c>
      <c r="Q19" s="103">
        <f t="shared" si="5"/>
        <v>59252.955999999991</v>
      </c>
      <c r="R19" s="107">
        <f>AVERAGE(F19,I19,L19,O19)</f>
        <v>38986.6</v>
      </c>
      <c r="S19" s="107">
        <f t="shared" ref="S19:S24" si="12">+R19*19%</f>
        <v>7407.4539999999997</v>
      </c>
      <c r="T19" s="106">
        <f t="shared" si="2"/>
        <v>46394.053999999996</v>
      </c>
    </row>
    <row r="20" spans="1:20" ht="89.25" customHeight="1" thickTop="1" thickBot="1" x14ac:dyDescent="0.35">
      <c r="A20" s="69">
        <v>11</v>
      </c>
      <c r="B20" s="74" t="s">
        <v>97</v>
      </c>
      <c r="C20" s="85"/>
      <c r="D20" s="85"/>
      <c r="E20" s="80">
        <v>1</v>
      </c>
      <c r="F20" s="88">
        <v>18000</v>
      </c>
      <c r="G20" s="89">
        <f t="shared" si="10"/>
        <v>3420</v>
      </c>
      <c r="H20" s="89">
        <f t="shared" si="11"/>
        <v>21420</v>
      </c>
      <c r="I20" s="96">
        <v>11676</v>
      </c>
      <c r="J20" s="90">
        <f t="shared" si="3"/>
        <v>2218.44</v>
      </c>
      <c r="K20" s="90">
        <f t="shared" si="4"/>
        <v>13894.44</v>
      </c>
      <c r="L20" s="91">
        <v>0</v>
      </c>
      <c r="M20" s="92">
        <f t="shared" ref="M20:M48" si="13">L20*19%</f>
        <v>0</v>
      </c>
      <c r="N20" s="92">
        <f t="shared" ref="N20:N21" si="14">L20+M20</f>
        <v>0</v>
      </c>
      <c r="O20" s="97">
        <v>7699.9999999999991</v>
      </c>
      <c r="P20" s="95">
        <f t="shared" si="6"/>
        <v>1462.9999999999998</v>
      </c>
      <c r="Q20" s="103">
        <f t="shared" si="5"/>
        <v>9162.9999999999982</v>
      </c>
      <c r="R20" s="107">
        <f>AVERAGE(F20,I20,O20)</f>
        <v>12458.666666666666</v>
      </c>
      <c r="S20" s="107">
        <f>+R20*19%</f>
        <v>2367.1466666666665</v>
      </c>
      <c r="T20" s="106">
        <f t="shared" si="2"/>
        <v>14825.813333333332</v>
      </c>
    </row>
    <row r="21" spans="1:20" ht="89.25" customHeight="1" thickTop="1" thickBot="1" x14ac:dyDescent="0.35">
      <c r="A21" s="69">
        <v>12</v>
      </c>
      <c r="B21" s="74" t="s">
        <v>109</v>
      </c>
      <c r="C21" s="85"/>
      <c r="D21" s="85"/>
      <c r="E21" s="80">
        <v>1</v>
      </c>
      <c r="F21" s="88">
        <v>80000</v>
      </c>
      <c r="G21" s="89">
        <f t="shared" si="10"/>
        <v>15200</v>
      </c>
      <c r="H21" s="89">
        <f t="shared" si="11"/>
        <v>95200</v>
      </c>
      <c r="I21" s="96">
        <v>108584</v>
      </c>
      <c r="J21" s="90">
        <f t="shared" si="3"/>
        <v>20630.96</v>
      </c>
      <c r="K21" s="90">
        <f t="shared" si="4"/>
        <v>129214.95999999999</v>
      </c>
      <c r="L21" s="91">
        <v>70000</v>
      </c>
      <c r="M21" s="92">
        <f t="shared" si="13"/>
        <v>13300</v>
      </c>
      <c r="N21" s="92">
        <f t="shared" si="14"/>
        <v>83300</v>
      </c>
      <c r="O21" s="97">
        <v>49000</v>
      </c>
      <c r="P21" s="95">
        <f t="shared" si="6"/>
        <v>9310</v>
      </c>
      <c r="Q21" s="103">
        <f t="shared" si="5"/>
        <v>58310</v>
      </c>
      <c r="R21" s="107">
        <f t="shared" ref="R21:R32" si="15">AVERAGE(F21,I21,L21,O21)</f>
        <v>76896</v>
      </c>
      <c r="S21" s="107">
        <f t="shared" si="12"/>
        <v>14610.24</v>
      </c>
      <c r="T21" s="106">
        <f t="shared" si="2"/>
        <v>91506.240000000005</v>
      </c>
    </row>
    <row r="22" spans="1:20" ht="89.25" customHeight="1" thickTop="1" thickBot="1" x14ac:dyDescent="0.35">
      <c r="A22" s="69">
        <v>13</v>
      </c>
      <c r="B22" s="74" t="s">
        <v>102</v>
      </c>
      <c r="C22" s="74"/>
      <c r="D22" s="74"/>
      <c r="E22" s="80">
        <v>1</v>
      </c>
      <c r="F22" s="88">
        <v>7000</v>
      </c>
      <c r="G22" s="89">
        <f t="shared" si="10"/>
        <v>1330</v>
      </c>
      <c r="H22" s="89">
        <f t="shared" si="11"/>
        <v>8330</v>
      </c>
      <c r="I22" s="96">
        <v>6664</v>
      </c>
      <c r="J22" s="90">
        <f t="shared" si="3"/>
        <v>1266.1600000000001</v>
      </c>
      <c r="K22" s="90">
        <f t="shared" si="4"/>
        <v>7930.16</v>
      </c>
      <c r="L22" s="91">
        <v>4900</v>
      </c>
      <c r="M22" s="92">
        <f t="shared" si="13"/>
        <v>931</v>
      </c>
      <c r="N22" s="92">
        <f t="shared" ref="N22:N23" si="16">L22+M22</f>
        <v>5831</v>
      </c>
      <c r="O22" s="97">
        <v>8680</v>
      </c>
      <c r="P22" s="95">
        <f t="shared" si="6"/>
        <v>1649.2</v>
      </c>
      <c r="Q22" s="103">
        <f t="shared" si="5"/>
        <v>10329.200000000001</v>
      </c>
      <c r="R22" s="107">
        <f t="shared" si="15"/>
        <v>6811</v>
      </c>
      <c r="S22" s="107">
        <f>+R22*19%</f>
        <v>1294.0899999999999</v>
      </c>
      <c r="T22" s="106">
        <f t="shared" si="2"/>
        <v>8105.09</v>
      </c>
    </row>
    <row r="23" spans="1:20" ht="89.25" customHeight="1" thickTop="1" thickBot="1" x14ac:dyDescent="0.35">
      <c r="A23" s="69">
        <v>14</v>
      </c>
      <c r="B23" s="74" t="s">
        <v>126</v>
      </c>
      <c r="C23" s="74"/>
      <c r="D23" s="74"/>
      <c r="E23" s="80">
        <v>1</v>
      </c>
      <c r="F23" s="88">
        <v>5000</v>
      </c>
      <c r="G23" s="89">
        <f t="shared" si="10"/>
        <v>950</v>
      </c>
      <c r="H23" s="89">
        <f t="shared" si="11"/>
        <v>5950</v>
      </c>
      <c r="I23" s="96">
        <v>6006</v>
      </c>
      <c r="J23" s="90">
        <f t="shared" si="3"/>
        <v>1141.1400000000001</v>
      </c>
      <c r="K23" s="90">
        <f t="shared" si="4"/>
        <v>7147.14</v>
      </c>
      <c r="L23" s="91">
        <v>8000</v>
      </c>
      <c r="M23" s="92">
        <f t="shared" si="13"/>
        <v>1520</v>
      </c>
      <c r="N23" s="92">
        <f t="shared" si="16"/>
        <v>9520</v>
      </c>
      <c r="O23" s="97">
        <v>4405.7999999999993</v>
      </c>
      <c r="P23" s="95">
        <f t="shared" si="6"/>
        <v>837.10199999999986</v>
      </c>
      <c r="Q23" s="103">
        <f t="shared" si="5"/>
        <v>5242.9019999999991</v>
      </c>
      <c r="R23" s="107">
        <f t="shared" si="15"/>
        <v>5852.95</v>
      </c>
      <c r="S23" s="107">
        <f>+R23*19%</f>
        <v>1112.0605</v>
      </c>
      <c r="T23" s="106">
        <f t="shared" si="2"/>
        <v>6965.0105000000003</v>
      </c>
    </row>
    <row r="24" spans="1:20" ht="89.25" customHeight="1" thickTop="1" thickBot="1" x14ac:dyDescent="0.35">
      <c r="A24" s="69">
        <v>15</v>
      </c>
      <c r="B24" s="74" t="s">
        <v>154</v>
      </c>
      <c r="C24" s="74"/>
      <c r="D24" s="74"/>
      <c r="E24" s="80">
        <v>1</v>
      </c>
      <c r="F24" s="88">
        <v>7500</v>
      </c>
      <c r="G24" s="89">
        <f t="shared" si="10"/>
        <v>1425</v>
      </c>
      <c r="H24" s="89">
        <f t="shared" si="11"/>
        <v>8925</v>
      </c>
      <c r="I24" s="96">
        <v>5516</v>
      </c>
      <c r="J24" s="90">
        <f t="shared" si="3"/>
        <v>1048.04</v>
      </c>
      <c r="K24" s="90">
        <f t="shared" si="4"/>
        <v>6564.04</v>
      </c>
      <c r="L24" s="91">
        <v>9000</v>
      </c>
      <c r="M24" s="92">
        <f t="shared" si="13"/>
        <v>1710</v>
      </c>
      <c r="N24" s="92">
        <f t="shared" ref="N24:N48" si="17">L24+M24</f>
        <v>10710</v>
      </c>
      <c r="O24" s="97">
        <v>9646</v>
      </c>
      <c r="P24" s="95">
        <f t="shared" si="6"/>
        <v>1832.74</v>
      </c>
      <c r="Q24" s="103">
        <f t="shared" si="5"/>
        <v>11478.74</v>
      </c>
      <c r="R24" s="107">
        <f t="shared" si="15"/>
        <v>7915.5</v>
      </c>
      <c r="S24" s="107">
        <f t="shared" si="12"/>
        <v>1503.9449999999999</v>
      </c>
      <c r="T24" s="106">
        <f t="shared" si="2"/>
        <v>9419.4449999999997</v>
      </c>
    </row>
    <row r="25" spans="1:20" ht="89.25" customHeight="1" thickTop="1" thickBot="1" x14ac:dyDescent="0.35">
      <c r="A25" s="69">
        <v>16</v>
      </c>
      <c r="B25" s="74" t="s">
        <v>100</v>
      </c>
      <c r="C25" s="85"/>
      <c r="D25" s="80" t="s">
        <v>153</v>
      </c>
      <c r="E25" s="80">
        <v>1</v>
      </c>
      <c r="F25" s="88">
        <v>8500</v>
      </c>
      <c r="G25" s="89">
        <f t="shared" si="10"/>
        <v>1615</v>
      </c>
      <c r="H25" s="89">
        <f t="shared" si="11"/>
        <v>10115</v>
      </c>
      <c r="I25" s="96">
        <v>5138</v>
      </c>
      <c r="J25" s="90">
        <f t="shared" si="3"/>
        <v>976.22</v>
      </c>
      <c r="K25" s="90">
        <f t="shared" si="4"/>
        <v>6114.22</v>
      </c>
      <c r="L25" s="91">
        <v>7200</v>
      </c>
      <c r="M25" s="92">
        <f t="shared" si="13"/>
        <v>1368</v>
      </c>
      <c r="N25" s="92">
        <f t="shared" si="17"/>
        <v>8568</v>
      </c>
      <c r="O25" s="97">
        <v>7699.9999999999991</v>
      </c>
      <c r="P25" s="95">
        <f t="shared" si="6"/>
        <v>1462.9999999999998</v>
      </c>
      <c r="Q25" s="103">
        <f t="shared" si="5"/>
        <v>9162.9999999999982</v>
      </c>
      <c r="R25" s="107">
        <f t="shared" si="15"/>
        <v>7134.5</v>
      </c>
      <c r="S25" s="107">
        <f t="shared" ref="S25:S35" si="18">+R25*19%</f>
        <v>1355.5550000000001</v>
      </c>
      <c r="T25" s="106">
        <f t="shared" si="2"/>
        <v>8490.0550000000003</v>
      </c>
    </row>
    <row r="26" spans="1:20" ht="89.25" customHeight="1" thickTop="1" thickBot="1" x14ac:dyDescent="0.35">
      <c r="A26" s="69">
        <v>17</v>
      </c>
      <c r="B26" s="74" t="s">
        <v>99</v>
      </c>
      <c r="C26" s="85"/>
      <c r="D26" s="80" t="s">
        <v>153</v>
      </c>
      <c r="E26" s="80">
        <v>1</v>
      </c>
      <c r="F26" s="88">
        <v>20000</v>
      </c>
      <c r="G26" s="89">
        <f t="shared" si="10"/>
        <v>3800</v>
      </c>
      <c r="H26" s="89">
        <f t="shared" si="11"/>
        <v>23800</v>
      </c>
      <c r="I26" s="96">
        <v>19572</v>
      </c>
      <c r="J26" s="90">
        <f t="shared" si="3"/>
        <v>3718.68</v>
      </c>
      <c r="K26" s="90">
        <f t="shared" si="4"/>
        <v>23290.68</v>
      </c>
      <c r="L26" s="91">
        <v>24000</v>
      </c>
      <c r="M26" s="92">
        <f t="shared" si="13"/>
        <v>4560</v>
      </c>
      <c r="N26" s="92">
        <f t="shared" si="17"/>
        <v>28560</v>
      </c>
      <c r="O26" s="97">
        <v>20160</v>
      </c>
      <c r="P26" s="95">
        <f t="shared" si="6"/>
        <v>3830.4</v>
      </c>
      <c r="Q26" s="103">
        <f t="shared" si="5"/>
        <v>23990.400000000001</v>
      </c>
      <c r="R26" s="107">
        <f t="shared" si="15"/>
        <v>20933</v>
      </c>
      <c r="S26" s="107">
        <f t="shared" si="18"/>
        <v>3977.27</v>
      </c>
      <c r="T26" s="106">
        <f t="shared" si="2"/>
        <v>24910.27</v>
      </c>
    </row>
    <row r="27" spans="1:20" ht="89.25" customHeight="1" thickTop="1" thickBot="1" x14ac:dyDescent="0.35">
      <c r="A27" s="69">
        <v>18</v>
      </c>
      <c r="B27" s="70" t="s">
        <v>159</v>
      </c>
      <c r="C27" s="70"/>
      <c r="D27" s="70"/>
      <c r="E27" s="80">
        <v>1</v>
      </c>
      <c r="F27" s="88">
        <v>5500</v>
      </c>
      <c r="G27" s="89">
        <f t="shared" si="10"/>
        <v>1045</v>
      </c>
      <c r="H27" s="89">
        <f t="shared" si="11"/>
        <v>6545</v>
      </c>
      <c r="I27" s="96">
        <v>2233</v>
      </c>
      <c r="J27" s="90">
        <f t="shared" si="3"/>
        <v>424.27</v>
      </c>
      <c r="K27" s="90">
        <f t="shared" si="4"/>
        <v>2657.27</v>
      </c>
      <c r="L27" s="91">
        <v>5500</v>
      </c>
      <c r="M27" s="92">
        <f t="shared" si="13"/>
        <v>1045</v>
      </c>
      <c r="N27" s="92">
        <f t="shared" si="17"/>
        <v>6545</v>
      </c>
      <c r="O27" s="97">
        <v>3919.9999999999995</v>
      </c>
      <c r="P27" s="95">
        <f t="shared" si="6"/>
        <v>744.8</v>
      </c>
      <c r="Q27" s="103">
        <f t="shared" si="5"/>
        <v>4664.7999999999993</v>
      </c>
      <c r="R27" s="107">
        <f t="shared" si="15"/>
        <v>4288.25</v>
      </c>
      <c r="S27" s="107">
        <f t="shared" si="18"/>
        <v>814.76750000000004</v>
      </c>
      <c r="T27" s="106">
        <f t="shared" si="2"/>
        <v>5103.0174999999999</v>
      </c>
    </row>
    <row r="28" spans="1:20" ht="89.25" customHeight="1" thickTop="1" thickBot="1" x14ac:dyDescent="0.35">
      <c r="A28" s="69">
        <v>19</v>
      </c>
      <c r="B28" s="70" t="s">
        <v>150</v>
      </c>
      <c r="C28" s="70"/>
      <c r="D28" s="70"/>
      <c r="E28" s="80">
        <v>1</v>
      </c>
      <c r="F28" s="88">
        <v>10000</v>
      </c>
      <c r="G28" s="89">
        <f t="shared" si="10"/>
        <v>1900</v>
      </c>
      <c r="H28" s="89">
        <f t="shared" si="11"/>
        <v>11900</v>
      </c>
      <c r="I28" s="96">
        <v>7728</v>
      </c>
      <c r="J28" s="90">
        <f t="shared" si="3"/>
        <v>1468.32</v>
      </c>
      <c r="K28" s="90">
        <f t="shared" si="4"/>
        <v>9196.32</v>
      </c>
      <c r="L28" s="91">
        <v>4800</v>
      </c>
      <c r="M28" s="92">
        <f t="shared" si="13"/>
        <v>912</v>
      </c>
      <c r="N28" s="92">
        <f t="shared" si="17"/>
        <v>5712</v>
      </c>
      <c r="O28" s="97">
        <v>4900</v>
      </c>
      <c r="P28" s="95">
        <f t="shared" si="6"/>
        <v>931</v>
      </c>
      <c r="Q28" s="103">
        <f t="shared" si="5"/>
        <v>5831</v>
      </c>
      <c r="R28" s="107">
        <f t="shared" si="15"/>
        <v>6857</v>
      </c>
      <c r="S28" s="107">
        <f t="shared" si="18"/>
        <v>1302.83</v>
      </c>
      <c r="T28" s="106">
        <f t="shared" si="2"/>
        <v>8159.83</v>
      </c>
    </row>
    <row r="29" spans="1:20" ht="89.25" customHeight="1" thickTop="1" thickBot="1" x14ac:dyDescent="0.35">
      <c r="A29" s="69">
        <v>20</v>
      </c>
      <c r="B29" s="70" t="s">
        <v>123</v>
      </c>
      <c r="C29" s="70"/>
      <c r="D29" s="70"/>
      <c r="E29" s="80">
        <v>1</v>
      </c>
      <c r="F29" s="88">
        <v>18000</v>
      </c>
      <c r="G29" s="89">
        <f t="shared" si="10"/>
        <v>3420</v>
      </c>
      <c r="H29" s="89">
        <f t="shared" si="11"/>
        <v>21420</v>
      </c>
      <c r="I29" s="96">
        <v>13412</v>
      </c>
      <c r="J29" s="90">
        <f t="shared" si="3"/>
        <v>2548.2800000000002</v>
      </c>
      <c r="K29" s="90">
        <f t="shared" si="4"/>
        <v>15960.28</v>
      </c>
      <c r="L29" s="91">
        <v>14500</v>
      </c>
      <c r="M29" s="92">
        <f t="shared" si="13"/>
        <v>2755</v>
      </c>
      <c r="N29" s="92">
        <f t="shared" si="17"/>
        <v>17255</v>
      </c>
      <c r="O29" s="97">
        <v>17500</v>
      </c>
      <c r="P29" s="95">
        <f t="shared" si="6"/>
        <v>3325</v>
      </c>
      <c r="Q29" s="103">
        <f t="shared" si="5"/>
        <v>20825</v>
      </c>
      <c r="R29" s="107">
        <f t="shared" si="15"/>
        <v>15853</v>
      </c>
      <c r="S29" s="107">
        <f t="shared" si="18"/>
        <v>3012.07</v>
      </c>
      <c r="T29" s="106">
        <f t="shared" si="2"/>
        <v>18865.07</v>
      </c>
    </row>
    <row r="30" spans="1:20" ht="89.25" customHeight="1" thickTop="1" thickBot="1" x14ac:dyDescent="0.35">
      <c r="A30" s="69">
        <v>21</v>
      </c>
      <c r="B30" s="70" t="s">
        <v>144</v>
      </c>
      <c r="C30" s="70"/>
      <c r="D30" s="70"/>
      <c r="E30" s="80">
        <v>1</v>
      </c>
      <c r="F30" s="88">
        <v>5500</v>
      </c>
      <c r="G30" s="89">
        <f t="shared" si="10"/>
        <v>1045</v>
      </c>
      <c r="H30" s="89">
        <f t="shared" si="11"/>
        <v>6545</v>
      </c>
      <c r="I30" s="96">
        <v>4900</v>
      </c>
      <c r="J30" s="90">
        <f t="shared" si="3"/>
        <v>931</v>
      </c>
      <c r="K30" s="90">
        <f t="shared" si="4"/>
        <v>5831</v>
      </c>
      <c r="L30" s="91">
        <v>4200</v>
      </c>
      <c r="M30" s="92">
        <f t="shared" si="13"/>
        <v>798</v>
      </c>
      <c r="N30" s="92">
        <f t="shared" si="17"/>
        <v>4998</v>
      </c>
      <c r="O30" s="97">
        <v>7699.9999999999991</v>
      </c>
      <c r="P30" s="95">
        <f t="shared" si="6"/>
        <v>1462.9999999999998</v>
      </c>
      <c r="Q30" s="103">
        <f t="shared" si="5"/>
        <v>9162.9999999999982</v>
      </c>
      <c r="R30" s="107">
        <f t="shared" si="15"/>
        <v>5575</v>
      </c>
      <c r="S30" s="107">
        <f t="shared" si="18"/>
        <v>1059.25</v>
      </c>
      <c r="T30" s="106">
        <f t="shared" si="2"/>
        <v>6634.25</v>
      </c>
    </row>
    <row r="31" spans="1:20" ht="89.25" customHeight="1" thickTop="1" thickBot="1" x14ac:dyDescent="0.35">
      <c r="A31" s="69">
        <v>22</v>
      </c>
      <c r="B31" s="70" t="s">
        <v>142</v>
      </c>
      <c r="C31" s="70"/>
      <c r="D31" s="70"/>
      <c r="E31" s="80">
        <v>1</v>
      </c>
      <c r="F31" s="88">
        <v>3000</v>
      </c>
      <c r="G31" s="89">
        <f t="shared" si="10"/>
        <v>570</v>
      </c>
      <c r="H31" s="89">
        <f t="shared" si="11"/>
        <v>3570</v>
      </c>
      <c r="I31" s="96">
        <v>2317</v>
      </c>
      <c r="J31" s="90">
        <f t="shared" si="3"/>
        <v>440.23</v>
      </c>
      <c r="K31" s="90">
        <f t="shared" si="4"/>
        <v>2757.23</v>
      </c>
      <c r="L31" s="91">
        <v>2000</v>
      </c>
      <c r="M31" s="92">
        <f t="shared" si="13"/>
        <v>380</v>
      </c>
      <c r="N31" s="92">
        <f t="shared" si="17"/>
        <v>2380</v>
      </c>
      <c r="O31" s="97">
        <v>2961</v>
      </c>
      <c r="P31" s="95">
        <f t="shared" si="6"/>
        <v>562.59</v>
      </c>
      <c r="Q31" s="103">
        <f t="shared" si="5"/>
        <v>3523.59</v>
      </c>
      <c r="R31" s="107">
        <f t="shared" si="15"/>
        <v>2569.5</v>
      </c>
      <c r="S31" s="107">
        <f t="shared" si="18"/>
        <v>488.20499999999998</v>
      </c>
      <c r="T31" s="106">
        <f t="shared" si="2"/>
        <v>3057.7049999999999</v>
      </c>
    </row>
    <row r="32" spans="1:20" ht="89.25" customHeight="1" thickTop="1" thickBot="1" x14ac:dyDescent="0.35">
      <c r="A32" s="69">
        <v>23</v>
      </c>
      <c r="B32" s="70" t="s">
        <v>143</v>
      </c>
      <c r="C32" s="70"/>
      <c r="D32" s="70"/>
      <c r="E32" s="80">
        <v>1</v>
      </c>
      <c r="F32" s="88">
        <v>1500</v>
      </c>
      <c r="G32" s="89">
        <f t="shared" si="10"/>
        <v>285</v>
      </c>
      <c r="H32" s="89">
        <f t="shared" si="11"/>
        <v>1785</v>
      </c>
      <c r="I32" s="96">
        <v>511</v>
      </c>
      <c r="J32" s="90">
        <f t="shared" si="3"/>
        <v>97.09</v>
      </c>
      <c r="K32" s="90">
        <f t="shared" si="4"/>
        <v>608.09</v>
      </c>
      <c r="L32" s="91">
        <v>1000</v>
      </c>
      <c r="M32" s="92">
        <f t="shared" si="13"/>
        <v>190</v>
      </c>
      <c r="N32" s="92">
        <f t="shared" si="17"/>
        <v>1190</v>
      </c>
      <c r="O32" s="97">
        <v>55300</v>
      </c>
      <c r="P32" s="95">
        <f t="shared" si="6"/>
        <v>10507</v>
      </c>
      <c r="Q32" s="103">
        <f t="shared" si="5"/>
        <v>65807</v>
      </c>
      <c r="R32" s="107">
        <f t="shared" si="15"/>
        <v>14577.75</v>
      </c>
      <c r="S32" s="107">
        <f t="shared" si="18"/>
        <v>2769.7725</v>
      </c>
      <c r="T32" s="106">
        <f t="shared" si="2"/>
        <v>17347.522499999999</v>
      </c>
    </row>
    <row r="33" spans="1:20" ht="89.25" customHeight="1" thickTop="1" thickBot="1" x14ac:dyDescent="0.35">
      <c r="A33" s="69">
        <v>24</v>
      </c>
      <c r="B33" s="70" t="s">
        <v>112</v>
      </c>
      <c r="C33" s="85"/>
      <c r="D33" s="85"/>
      <c r="E33" s="80">
        <v>1</v>
      </c>
      <c r="F33" s="88">
        <v>32000</v>
      </c>
      <c r="G33" s="89">
        <f t="shared" si="10"/>
        <v>6080</v>
      </c>
      <c r="H33" s="89">
        <f t="shared" si="11"/>
        <v>38080</v>
      </c>
      <c r="I33" s="96">
        <v>0</v>
      </c>
      <c r="J33" s="90">
        <f t="shared" si="3"/>
        <v>0</v>
      </c>
      <c r="K33" s="90">
        <f t="shared" si="4"/>
        <v>0</v>
      </c>
      <c r="L33" s="91">
        <v>25000</v>
      </c>
      <c r="M33" s="92">
        <f t="shared" si="13"/>
        <v>4750</v>
      </c>
      <c r="N33" s="92">
        <f t="shared" si="17"/>
        <v>29750</v>
      </c>
      <c r="O33" s="97">
        <v>23100</v>
      </c>
      <c r="P33" s="95">
        <f t="shared" si="6"/>
        <v>4389</v>
      </c>
      <c r="Q33" s="103">
        <f t="shared" si="5"/>
        <v>27489</v>
      </c>
      <c r="R33" s="107">
        <f>AVERAGE(F33,L33,O33)</f>
        <v>26700</v>
      </c>
      <c r="S33" s="107">
        <f t="shared" si="18"/>
        <v>5073</v>
      </c>
      <c r="T33" s="106">
        <f t="shared" si="2"/>
        <v>31773</v>
      </c>
    </row>
    <row r="34" spans="1:20" ht="89.25" customHeight="1" thickTop="1" thickBot="1" x14ac:dyDescent="0.35">
      <c r="A34" s="69">
        <v>25</v>
      </c>
      <c r="B34" s="73" t="s">
        <v>151</v>
      </c>
      <c r="C34" s="73"/>
      <c r="D34" s="73"/>
      <c r="E34" s="80">
        <v>1</v>
      </c>
      <c r="F34" s="88">
        <v>35000</v>
      </c>
      <c r="G34" s="89">
        <f t="shared" si="10"/>
        <v>6650</v>
      </c>
      <c r="H34" s="89">
        <f t="shared" si="11"/>
        <v>41650</v>
      </c>
      <c r="I34" s="96">
        <v>0</v>
      </c>
      <c r="J34" s="90">
        <f t="shared" si="3"/>
        <v>0</v>
      </c>
      <c r="K34" s="90">
        <f t="shared" si="4"/>
        <v>0</v>
      </c>
      <c r="L34" s="91">
        <v>29800</v>
      </c>
      <c r="M34" s="92">
        <f t="shared" si="13"/>
        <v>5662</v>
      </c>
      <c r="N34" s="92">
        <f t="shared" si="17"/>
        <v>35462</v>
      </c>
      <c r="O34" s="97">
        <v>0</v>
      </c>
      <c r="P34" s="95">
        <f t="shared" si="6"/>
        <v>0</v>
      </c>
      <c r="Q34" s="103">
        <f t="shared" si="5"/>
        <v>0</v>
      </c>
      <c r="R34" s="107">
        <f>AVERAGE(F34,L34)</f>
        <v>32400</v>
      </c>
      <c r="S34" s="107">
        <f t="shared" si="18"/>
        <v>6156</v>
      </c>
      <c r="T34" s="106">
        <f t="shared" si="2"/>
        <v>38556</v>
      </c>
    </row>
    <row r="35" spans="1:20" ht="89.25" customHeight="1" thickTop="1" thickBot="1" x14ac:dyDescent="0.35">
      <c r="A35" s="69">
        <v>26</v>
      </c>
      <c r="B35" s="73" t="s">
        <v>128</v>
      </c>
      <c r="C35" s="73"/>
      <c r="D35" s="73"/>
      <c r="E35" s="80">
        <v>1</v>
      </c>
      <c r="F35" s="88">
        <v>48000</v>
      </c>
      <c r="G35" s="89">
        <f t="shared" si="10"/>
        <v>9120</v>
      </c>
      <c r="H35" s="89">
        <f t="shared" si="11"/>
        <v>57120</v>
      </c>
      <c r="I35" s="96">
        <v>0</v>
      </c>
      <c r="J35" s="90">
        <f t="shared" si="3"/>
        <v>0</v>
      </c>
      <c r="K35" s="90">
        <f t="shared" si="4"/>
        <v>0</v>
      </c>
      <c r="L35" s="91">
        <v>52000</v>
      </c>
      <c r="M35" s="92">
        <f t="shared" si="13"/>
        <v>9880</v>
      </c>
      <c r="N35" s="92">
        <f t="shared" si="17"/>
        <v>61880</v>
      </c>
      <c r="O35" s="97">
        <v>0</v>
      </c>
      <c r="P35" s="95">
        <f t="shared" si="6"/>
        <v>0</v>
      </c>
      <c r="Q35" s="103">
        <f t="shared" si="5"/>
        <v>0</v>
      </c>
      <c r="R35" s="107">
        <f>AVERAGE(F35,L35)</f>
        <v>50000</v>
      </c>
      <c r="S35" s="107">
        <f t="shared" si="18"/>
        <v>9500</v>
      </c>
      <c r="T35" s="106">
        <f t="shared" si="2"/>
        <v>59500</v>
      </c>
    </row>
    <row r="36" spans="1:20" ht="89.25" customHeight="1" thickTop="1" thickBot="1" x14ac:dyDescent="0.35">
      <c r="A36" s="69">
        <v>27</v>
      </c>
      <c r="B36" s="73" t="s">
        <v>122</v>
      </c>
      <c r="C36" s="73"/>
      <c r="D36" s="73"/>
      <c r="E36" s="80">
        <v>1</v>
      </c>
      <c r="F36" s="88">
        <v>45000</v>
      </c>
      <c r="G36" s="89">
        <f t="shared" si="10"/>
        <v>8550</v>
      </c>
      <c r="H36" s="89">
        <f t="shared" si="11"/>
        <v>53550</v>
      </c>
      <c r="I36" s="96">
        <v>0</v>
      </c>
      <c r="J36" s="90">
        <f t="shared" si="3"/>
        <v>0</v>
      </c>
      <c r="K36" s="90">
        <f t="shared" si="4"/>
        <v>0</v>
      </c>
      <c r="L36" s="91">
        <v>48900</v>
      </c>
      <c r="M36" s="92">
        <f t="shared" si="13"/>
        <v>9291</v>
      </c>
      <c r="N36" s="92">
        <f t="shared" si="17"/>
        <v>58191</v>
      </c>
      <c r="O36" s="97">
        <v>0</v>
      </c>
      <c r="P36" s="95">
        <f t="shared" si="6"/>
        <v>0</v>
      </c>
      <c r="Q36" s="103">
        <f t="shared" si="5"/>
        <v>0</v>
      </c>
      <c r="R36" s="107">
        <f>AVERAGE(F36,L36)</f>
        <v>46950</v>
      </c>
      <c r="S36" s="107">
        <f t="shared" ref="S36:S37" si="19">+R36*19%</f>
        <v>8920.5</v>
      </c>
      <c r="T36" s="106">
        <f t="shared" si="2"/>
        <v>55870.5</v>
      </c>
    </row>
    <row r="37" spans="1:20" ht="89.25" customHeight="1" thickTop="1" thickBot="1" x14ac:dyDescent="0.35">
      <c r="A37" s="69">
        <v>28</v>
      </c>
      <c r="B37" s="75" t="s">
        <v>110</v>
      </c>
      <c r="C37" s="75"/>
      <c r="D37" s="75"/>
      <c r="E37" s="80">
        <v>1</v>
      </c>
      <c r="F37" s="88">
        <v>32000</v>
      </c>
      <c r="G37" s="89">
        <f t="shared" si="10"/>
        <v>6080</v>
      </c>
      <c r="H37" s="89">
        <f t="shared" si="11"/>
        <v>38080</v>
      </c>
      <c r="I37" s="96">
        <v>11865</v>
      </c>
      <c r="J37" s="90">
        <f t="shared" si="3"/>
        <v>2254.35</v>
      </c>
      <c r="K37" s="90">
        <f t="shared" si="4"/>
        <v>14119.35</v>
      </c>
      <c r="L37" s="91">
        <v>24000</v>
      </c>
      <c r="M37" s="92">
        <f t="shared" si="13"/>
        <v>4560</v>
      </c>
      <c r="N37" s="92">
        <f t="shared" si="17"/>
        <v>28560</v>
      </c>
      <c r="O37" s="97">
        <v>0</v>
      </c>
      <c r="P37" s="95">
        <f t="shared" si="6"/>
        <v>0</v>
      </c>
      <c r="Q37" s="103">
        <f t="shared" si="5"/>
        <v>0</v>
      </c>
      <c r="R37" s="107">
        <f>AVERAGE(F37,I37,L37)</f>
        <v>22621.666666666668</v>
      </c>
      <c r="S37" s="107">
        <f t="shared" si="19"/>
        <v>4298.1166666666668</v>
      </c>
      <c r="T37" s="106">
        <f t="shared" si="2"/>
        <v>26919.783333333333</v>
      </c>
    </row>
    <row r="38" spans="1:20" ht="89.25" customHeight="1" thickTop="1" thickBot="1" x14ac:dyDescent="0.35">
      <c r="A38" s="69">
        <v>29</v>
      </c>
      <c r="B38" s="75" t="s">
        <v>135</v>
      </c>
      <c r="C38" s="75"/>
      <c r="D38" s="75" t="s">
        <v>136</v>
      </c>
      <c r="E38" s="80">
        <v>1</v>
      </c>
      <c r="F38" s="88">
        <v>42000</v>
      </c>
      <c r="G38" s="89">
        <f t="shared" si="10"/>
        <v>7980</v>
      </c>
      <c r="H38" s="89">
        <f t="shared" si="11"/>
        <v>49980</v>
      </c>
      <c r="I38" s="96">
        <v>0</v>
      </c>
      <c r="J38" s="90">
        <f t="shared" si="3"/>
        <v>0</v>
      </c>
      <c r="K38" s="90">
        <f t="shared" si="4"/>
        <v>0</v>
      </c>
      <c r="L38" s="91">
        <v>38500</v>
      </c>
      <c r="M38" s="92">
        <f t="shared" si="13"/>
        <v>7315</v>
      </c>
      <c r="N38" s="92">
        <f t="shared" si="17"/>
        <v>45815</v>
      </c>
      <c r="O38" s="97">
        <v>34300</v>
      </c>
      <c r="P38" s="95">
        <f t="shared" si="6"/>
        <v>6517</v>
      </c>
      <c r="Q38" s="103">
        <f t="shared" si="5"/>
        <v>40817</v>
      </c>
      <c r="R38" s="107">
        <f>AVERAGE(F38,L38,O38)</f>
        <v>38266.666666666664</v>
      </c>
      <c r="S38" s="107">
        <f t="shared" ref="S38:S48" si="20">+R38*19%</f>
        <v>7270.6666666666661</v>
      </c>
      <c r="T38" s="106">
        <f t="shared" si="2"/>
        <v>45537.333333333328</v>
      </c>
    </row>
    <row r="39" spans="1:20" ht="76.5" customHeight="1" thickTop="1" thickBot="1" x14ac:dyDescent="0.35">
      <c r="A39" s="69">
        <v>30</v>
      </c>
      <c r="B39" s="75" t="s">
        <v>137</v>
      </c>
      <c r="C39" s="85"/>
      <c r="D39" s="75" t="s">
        <v>136</v>
      </c>
      <c r="E39" s="80">
        <v>1</v>
      </c>
      <c r="F39" s="88">
        <v>28000</v>
      </c>
      <c r="G39" s="89">
        <f t="shared" si="10"/>
        <v>5320</v>
      </c>
      <c r="H39" s="89">
        <f t="shared" si="11"/>
        <v>33320</v>
      </c>
      <c r="I39" s="96">
        <v>0</v>
      </c>
      <c r="J39" s="90">
        <f t="shared" si="3"/>
        <v>0</v>
      </c>
      <c r="K39" s="90">
        <f t="shared" si="4"/>
        <v>0</v>
      </c>
      <c r="L39" s="91">
        <v>26000</v>
      </c>
      <c r="M39" s="92">
        <f t="shared" si="13"/>
        <v>4940</v>
      </c>
      <c r="N39" s="92">
        <f t="shared" si="17"/>
        <v>30940</v>
      </c>
      <c r="O39" s="97">
        <v>39900</v>
      </c>
      <c r="P39" s="95">
        <f t="shared" si="6"/>
        <v>7581</v>
      </c>
      <c r="Q39" s="103">
        <f t="shared" si="5"/>
        <v>47481</v>
      </c>
      <c r="R39" s="107">
        <f>AVERAGE(F39,L39,O39)</f>
        <v>31300</v>
      </c>
      <c r="S39" s="107">
        <f t="shared" si="20"/>
        <v>5947</v>
      </c>
      <c r="T39" s="106">
        <f t="shared" si="2"/>
        <v>37247</v>
      </c>
    </row>
    <row r="40" spans="1:20" ht="79.5" customHeight="1" thickTop="1" thickBot="1" x14ac:dyDescent="0.35">
      <c r="A40" s="69">
        <v>31</v>
      </c>
      <c r="B40" s="75" t="s">
        <v>138</v>
      </c>
      <c r="C40" s="75"/>
      <c r="D40" s="75" t="s">
        <v>136</v>
      </c>
      <c r="E40" s="80">
        <v>1</v>
      </c>
      <c r="F40" s="88">
        <v>32000</v>
      </c>
      <c r="G40" s="89">
        <f t="shared" si="10"/>
        <v>6080</v>
      </c>
      <c r="H40" s="89">
        <f t="shared" si="11"/>
        <v>38080</v>
      </c>
      <c r="I40" s="96">
        <v>0</v>
      </c>
      <c r="J40" s="90">
        <f t="shared" si="3"/>
        <v>0</v>
      </c>
      <c r="K40" s="90">
        <f t="shared" si="4"/>
        <v>0</v>
      </c>
      <c r="L40" s="91">
        <v>29000</v>
      </c>
      <c r="M40" s="92">
        <f t="shared" si="13"/>
        <v>5510</v>
      </c>
      <c r="N40" s="92">
        <f t="shared" si="17"/>
        <v>34510</v>
      </c>
      <c r="O40" s="97">
        <v>55300</v>
      </c>
      <c r="P40" s="95">
        <f t="shared" si="6"/>
        <v>10507</v>
      </c>
      <c r="Q40" s="103">
        <f t="shared" si="5"/>
        <v>65807</v>
      </c>
      <c r="R40" s="107">
        <f>AVERAGE(F40,L40,O40)</f>
        <v>38766.666666666664</v>
      </c>
      <c r="S40" s="107">
        <f t="shared" si="20"/>
        <v>7365.6666666666661</v>
      </c>
      <c r="T40" s="106">
        <f t="shared" si="2"/>
        <v>46132.333333333328</v>
      </c>
    </row>
    <row r="41" spans="1:20" ht="89.25" customHeight="1" thickTop="1" thickBot="1" x14ac:dyDescent="0.35">
      <c r="A41" s="69">
        <v>32</v>
      </c>
      <c r="B41" s="74" t="s">
        <v>146</v>
      </c>
      <c r="C41" s="74"/>
      <c r="D41" s="74" t="s">
        <v>148</v>
      </c>
      <c r="E41" s="80">
        <v>1</v>
      </c>
      <c r="F41" s="88">
        <v>52000</v>
      </c>
      <c r="G41" s="89">
        <f t="shared" si="10"/>
        <v>9880</v>
      </c>
      <c r="H41" s="89">
        <f t="shared" si="11"/>
        <v>61880</v>
      </c>
      <c r="I41" s="96">
        <v>0</v>
      </c>
      <c r="J41" s="90">
        <f t="shared" si="3"/>
        <v>0</v>
      </c>
      <c r="K41" s="90">
        <f t="shared" si="4"/>
        <v>0</v>
      </c>
      <c r="L41" s="91">
        <v>58000</v>
      </c>
      <c r="M41" s="92">
        <f t="shared" si="13"/>
        <v>11020</v>
      </c>
      <c r="N41" s="92">
        <f t="shared" si="17"/>
        <v>69020</v>
      </c>
      <c r="O41" s="97">
        <v>0</v>
      </c>
      <c r="P41" s="95">
        <f t="shared" si="6"/>
        <v>0</v>
      </c>
      <c r="Q41" s="103">
        <f t="shared" si="5"/>
        <v>0</v>
      </c>
      <c r="R41" s="107">
        <f>AVERAGE(F41,L41)</f>
        <v>55000</v>
      </c>
      <c r="S41" s="107">
        <f t="shared" si="20"/>
        <v>10450</v>
      </c>
      <c r="T41" s="106">
        <f t="shared" si="2"/>
        <v>65450</v>
      </c>
    </row>
    <row r="42" spans="1:20" ht="89.25" customHeight="1" thickTop="1" thickBot="1" x14ac:dyDescent="0.35">
      <c r="A42" s="69">
        <v>33</v>
      </c>
      <c r="B42" s="74" t="s">
        <v>147</v>
      </c>
      <c r="C42" s="74"/>
      <c r="D42" s="74" t="s">
        <v>148</v>
      </c>
      <c r="E42" s="80">
        <v>1</v>
      </c>
      <c r="F42" s="88">
        <v>52000</v>
      </c>
      <c r="G42" s="89">
        <f t="shared" si="10"/>
        <v>9880</v>
      </c>
      <c r="H42" s="89">
        <f t="shared" si="11"/>
        <v>61880</v>
      </c>
      <c r="I42" s="96">
        <v>0</v>
      </c>
      <c r="J42" s="90">
        <f t="shared" si="3"/>
        <v>0</v>
      </c>
      <c r="K42" s="90">
        <f t="shared" si="4"/>
        <v>0</v>
      </c>
      <c r="L42" s="91">
        <v>61000</v>
      </c>
      <c r="M42" s="92">
        <f t="shared" si="13"/>
        <v>11590</v>
      </c>
      <c r="N42" s="92">
        <f t="shared" si="17"/>
        <v>72590</v>
      </c>
      <c r="O42" s="97">
        <v>0</v>
      </c>
      <c r="P42" s="95">
        <f t="shared" si="6"/>
        <v>0</v>
      </c>
      <c r="Q42" s="103">
        <f t="shared" si="5"/>
        <v>0</v>
      </c>
      <c r="R42" s="107">
        <f>AVERAGE(F42,L42)</f>
        <v>56500</v>
      </c>
      <c r="S42" s="107">
        <f t="shared" si="20"/>
        <v>10735</v>
      </c>
      <c r="T42" s="106">
        <f t="shared" si="2"/>
        <v>67235</v>
      </c>
    </row>
    <row r="43" spans="1:20" ht="89.25" customHeight="1" thickTop="1" thickBot="1" x14ac:dyDescent="0.35">
      <c r="A43" s="69">
        <v>34</v>
      </c>
      <c r="B43" s="74" t="s">
        <v>149</v>
      </c>
      <c r="C43" s="74"/>
      <c r="D43" s="74"/>
      <c r="E43" s="80">
        <v>1</v>
      </c>
      <c r="F43" s="88">
        <v>38000</v>
      </c>
      <c r="G43" s="89">
        <f t="shared" si="10"/>
        <v>7220</v>
      </c>
      <c r="H43" s="89">
        <f t="shared" si="11"/>
        <v>45220</v>
      </c>
      <c r="I43" s="96">
        <v>0</v>
      </c>
      <c r="J43" s="90">
        <f t="shared" si="3"/>
        <v>0</v>
      </c>
      <c r="K43" s="90">
        <f t="shared" si="4"/>
        <v>0</v>
      </c>
      <c r="L43" s="91">
        <v>42500</v>
      </c>
      <c r="M43" s="92">
        <f t="shared" si="13"/>
        <v>8075</v>
      </c>
      <c r="N43" s="92">
        <f t="shared" si="17"/>
        <v>50575</v>
      </c>
      <c r="O43" s="97">
        <v>58900</v>
      </c>
      <c r="P43" s="95">
        <f t="shared" si="6"/>
        <v>11191</v>
      </c>
      <c r="Q43" s="103">
        <f t="shared" si="5"/>
        <v>70091</v>
      </c>
      <c r="R43" s="107">
        <f>AVERAGE(F43,L43,O43)</f>
        <v>46466.666666666664</v>
      </c>
      <c r="S43" s="107">
        <f t="shared" si="20"/>
        <v>8828.6666666666661</v>
      </c>
      <c r="T43" s="106">
        <f t="shared" si="2"/>
        <v>55295.333333333328</v>
      </c>
    </row>
    <row r="44" spans="1:20" ht="89.25" customHeight="1" thickTop="1" thickBot="1" x14ac:dyDescent="0.35">
      <c r="A44" s="69">
        <v>35</v>
      </c>
      <c r="B44" s="74" t="s">
        <v>145</v>
      </c>
      <c r="C44" s="74"/>
      <c r="D44" s="74" t="s">
        <v>141</v>
      </c>
      <c r="E44" s="80">
        <v>1</v>
      </c>
      <c r="F44" s="88">
        <v>135000</v>
      </c>
      <c r="G44" s="89">
        <f t="shared" si="10"/>
        <v>25650</v>
      </c>
      <c r="H44" s="89">
        <f t="shared" si="11"/>
        <v>160650</v>
      </c>
      <c r="I44" s="96">
        <v>58338</v>
      </c>
      <c r="J44" s="90">
        <f t="shared" si="3"/>
        <v>11084.22</v>
      </c>
      <c r="K44" s="90">
        <f t="shared" si="4"/>
        <v>69422.22</v>
      </c>
      <c r="L44" s="91">
        <v>117000</v>
      </c>
      <c r="M44" s="92">
        <f t="shared" si="13"/>
        <v>22230</v>
      </c>
      <c r="N44" s="92">
        <f t="shared" si="17"/>
        <v>139230</v>
      </c>
      <c r="O44" s="97">
        <v>0</v>
      </c>
      <c r="P44" s="95">
        <f t="shared" si="6"/>
        <v>0</v>
      </c>
      <c r="Q44" s="103">
        <f t="shared" si="5"/>
        <v>0</v>
      </c>
      <c r="R44" s="107">
        <f>AVERAGE(F44,I44,L44)</f>
        <v>103446</v>
      </c>
      <c r="S44" s="107">
        <f t="shared" si="20"/>
        <v>19654.740000000002</v>
      </c>
      <c r="T44" s="106">
        <f t="shared" si="2"/>
        <v>123100.74</v>
      </c>
    </row>
    <row r="45" spans="1:20" ht="89.25" customHeight="1" thickTop="1" thickBot="1" x14ac:dyDescent="0.35">
      <c r="A45" s="69">
        <v>36</v>
      </c>
      <c r="B45" s="74" t="s">
        <v>140</v>
      </c>
      <c r="C45" s="74"/>
      <c r="D45" s="74" t="s">
        <v>141</v>
      </c>
      <c r="E45" s="80">
        <v>1</v>
      </c>
      <c r="F45" s="88">
        <v>67000</v>
      </c>
      <c r="G45" s="89">
        <f t="shared" si="10"/>
        <v>12730</v>
      </c>
      <c r="H45" s="89">
        <f t="shared" si="11"/>
        <v>79730</v>
      </c>
      <c r="I45" s="96">
        <v>48825</v>
      </c>
      <c r="J45" s="90">
        <f t="shared" si="3"/>
        <v>9276.75</v>
      </c>
      <c r="K45" s="90">
        <f t="shared" si="4"/>
        <v>58101.75</v>
      </c>
      <c r="L45" s="91">
        <v>50900</v>
      </c>
      <c r="M45" s="92">
        <f t="shared" si="13"/>
        <v>9671</v>
      </c>
      <c r="N45" s="92">
        <f t="shared" si="17"/>
        <v>60571</v>
      </c>
      <c r="O45" s="97">
        <v>0</v>
      </c>
      <c r="P45" s="95">
        <f t="shared" si="6"/>
        <v>0</v>
      </c>
      <c r="Q45" s="103">
        <f t="shared" si="5"/>
        <v>0</v>
      </c>
      <c r="R45" s="107">
        <f>AVERAGE(F45,I45,L45)</f>
        <v>55575</v>
      </c>
      <c r="S45" s="107">
        <f t="shared" si="20"/>
        <v>10559.25</v>
      </c>
      <c r="T45" s="106">
        <f t="shared" si="2"/>
        <v>66134.25</v>
      </c>
    </row>
    <row r="46" spans="1:20" ht="84" customHeight="1" thickTop="1" thickBot="1" x14ac:dyDescent="0.35">
      <c r="A46" s="69">
        <v>37</v>
      </c>
      <c r="B46" s="74" t="s">
        <v>139</v>
      </c>
      <c r="C46" s="74"/>
      <c r="D46" s="74" t="s">
        <v>141</v>
      </c>
      <c r="E46" s="80">
        <v>1</v>
      </c>
      <c r="F46" s="88">
        <v>42000</v>
      </c>
      <c r="G46" s="89">
        <f t="shared" si="10"/>
        <v>7980</v>
      </c>
      <c r="H46" s="89">
        <f t="shared" si="11"/>
        <v>49980</v>
      </c>
      <c r="I46" s="96">
        <v>33460</v>
      </c>
      <c r="J46" s="90">
        <f t="shared" si="3"/>
        <v>6357.4</v>
      </c>
      <c r="K46" s="90">
        <f t="shared" si="4"/>
        <v>39817.4</v>
      </c>
      <c r="L46" s="91">
        <v>28500</v>
      </c>
      <c r="M46" s="92">
        <f t="shared" si="13"/>
        <v>5415</v>
      </c>
      <c r="N46" s="92">
        <f t="shared" si="17"/>
        <v>33915</v>
      </c>
      <c r="O46" s="97">
        <v>0</v>
      </c>
      <c r="P46" s="95">
        <f t="shared" si="6"/>
        <v>0</v>
      </c>
      <c r="Q46" s="103">
        <f t="shared" si="5"/>
        <v>0</v>
      </c>
      <c r="R46" s="107">
        <f>AVERAGE(F46,I46,L46)</f>
        <v>34653.333333333336</v>
      </c>
      <c r="S46" s="107">
        <f t="shared" si="20"/>
        <v>6584.1333333333341</v>
      </c>
      <c r="T46" s="106">
        <f t="shared" si="2"/>
        <v>41237.466666666667</v>
      </c>
    </row>
    <row r="47" spans="1:20" ht="89.25" customHeight="1" thickTop="1" thickBot="1" x14ac:dyDescent="0.35">
      <c r="A47" s="69">
        <v>38</v>
      </c>
      <c r="B47" s="74" t="s">
        <v>134</v>
      </c>
      <c r="C47" s="74"/>
      <c r="D47" s="74" t="s">
        <v>141</v>
      </c>
      <c r="E47" s="80">
        <v>1</v>
      </c>
      <c r="F47" s="88">
        <v>0</v>
      </c>
      <c r="G47" s="88">
        <v>0</v>
      </c>
      <c r="H47" s="88">
        <v>0</v>
      </c>
      <c r="I47" s="88">
        <v>0</v>
      </c>
      <c r="J47" s="90">
        <f t="shared" si="3"/>
        <v>0</v>
      </c>
      <c r="K47" s="90">
        <f t="shared" si="4"/>
        <v>0</v>
      </c>
      <c r="L47" s="91">
        <v>27500</v>
      </c>
      <c r="M47" s="92">
        <f t="shared" si="13"/>
        <v>5225</v>
      </c>
      <c r="N47" s="92">
        <f t="shared" si="17"/>
        <v>32725</v>
      </c>
      <c r="O47" s="97">
        <v>19500</v>
      </c>
      <c r="P47" s="95">
        <f t="shared" si="6"/>
        <v>3705</v>
      </c>
      <c r="Q47" s="103">
        <f>O47+P47</f>
        <v>23205</v>
      </c>
      <c r="R47" s="107">
        <f>AVERAGE(L47,O47)</f>
        <v>23500</v>
      </c>
      <c r="S47" s="107">
        <f t="shared" si="20"/>
        <v>4465</v>
      </c>
      <c r="T47" s="106">
        <f t="shared" si="2"/>
        <v>27965</v>
      </c>
    </row>
    <row r="48" spans="1:20" ht="89.25" customHeight="1" thickTop="1" thickBot="1" x14ac:dyDescent="0.35">
      <c r="A48" s="69">
        <v>39</v>
      </c>
      <c r="B48" s="74" t="s">
        <v>130</v>
      </c>
      <c r="C48" s="85"/>
      <c r="D48" s="74" t="s">
        <v>141</v>
      </c>
      <c r="E48" s="80">
        <v>1</v>
      </c>
      <c r="F48" s="88" t="s">
        <v>155</v>
      </c>
      <c r="G48" s="88">
        <v>0</v>
      </c>
      <c r="H48" s="88">
        <v>0</v>
      </c>
      <c r="I48" s="88">
        <v>0</v>
      </c>
      <c r="J48" s="90">
        <f t="shared" si="3"/>
        <v>0</v>
      </c>
      <c r="K48" s="90">
        <f t="shared" si="4"/>
        <v>0</v>
      </c>
      <c r="L48" s="91">
        <v>16500</v>
      </c>
      <c r="M48" s="92">
        <f t="shared" si="13"/>
        <v>3135</v>
      </c>
      <c r="N48" s="92">
        <f t="shared" si="17"/>
        <v>19635</v>
      </c>
      <c r="O48" s="97">
        <v>16500</v>
      </c>
      <c r="P48" s="95">
        <f t="shared" si="6"/>
        <v>3135</v>
      </c>
      <c r="Q48" s="103">
        <f>O48+P48</f>
        <v>19635</v>
      </c>
      <c r="R48" s="107">
        <f>AVERAGE(L48,O48)</f>
        <v>16500</v>
      </c>
      <c r="S48" s="107">
        <f t="shared" si="20"/>
        <v>3135</v>
      </c>
      <c r="T48" s="106">
        <f t="shared" si="2"/>
        <v>19635</v>
      </c>
    </row>
    <row r="49" spans="1:21" ht="18" thickTop="1" thickBot="1" x14ac:dyDescent="0.35">
      <c r="E49" s="83" t="s">
        <v>125</v>
      </c>
      <c r="F49" s="98">
        <f>SUM(F10:F48)</f>
        <v>1038500</v>
      </c>
      <c r="G49" s="98">
        <f t="shared" ref="G49:Q49" si="21">SUM(G10:G48)</f>
        <v>197315</v>
      </c>
      <c r="H49" s="98">
        <f t="shared" si="21"/>
        <v>1235815</v>
      </c>
      <c r="I49" s="99">
        <f t="shared" si="21"/>
        <v>548674</v>
      </c>
      <c r="J49" s="99">
        <f t="shared" si="21"/>
        <v>104248.06</v>
      </c>
      <c r="K49" s="99">
        <f t="shared" si="21"/>
        <v>652922.06000000006</v>
      </c>
      <c r="L49" s="100">
        <f t="shared" si="21"/>
        <v>955000</v>
      </c>
      <c r="M49" s="100">
        <f t="shared" si="21"/>
        <v>181450</v>
      </c>
      <c r="N49" s="100">
        <f t="shared" si="21"/>
        <v>1136450</v>
      </c>
      <c r="O49" s="101">
        <f t="shared" si="21"/>
        <v>610043.80000000005</v>
      </c>
      <c r="P49" s="101">
        <f t="shared" si="21"/>
        <v>115908.32199999999</v>
      </c>
      <c r="Q49" s="104">
        <f t="shared" si="21"/>
        <v>725952.12199999997</v>
      </c>
      <c r="R49" s="108">
        <f>SUM(R10:R48)</f>
        <v>1048202.1333333332</v>
      </c>
      <c r="S49" s="108">
        <f>SUM(S10:S48)</f>
        <v>199158.40533333333</v>
      </c>
      <c r="T49" s="105">
        <f t="shared" si="2"/>
        <v>1247360.5386666665</v>
      </c>
    </row>
    <row r="50" spans="1:21" ht="17.25" thickTop="1" x14ac:dyDescent="0.3">
      <c r="E50" s="83"/>
      <c r="F50" s="93"/>
      <c r="G50" s="94"/>
      <c r="H50" s="94"/>
      <c r="I50" s="93"/>
      <c r="J50" s="94"/>
      <c r="K50" s="94"/>
      <c r="L50" s="93"/>
      <c r="M50" s="94"/>
      <c r="N50" s="94"/>
      <c r="O50" s="93"/>
      <c r="P50" s="94"/>
      <c r="U50" s="102"/>
    </row>
    <row r="51" spans="1:21" x14ac:dyDescent="0.3">
      <c r="E51" s="83"/>
      <c r="F51" s="93"/>
      <c r="G51" s="94"/>
      <c r="H51" s="94"/>
      <c r="I51" s="93"/>
      <c r="J51" s="94"/>
      <c r="K51" s="94"/>
      <c r="L51" s="93"/>
      <c r="M51" s="94"/>
      <c r="N51" s="94"/>
      <c r="O51" s="93"/>
      <c r="P51" s="94"/>
    </row>
    <row r="52" spans="1:21" ht="93" customHeight="1" x14ac:dyDescent="0.3">
      <c r="A52" s="123" t="s">
        <v>10</v>
      </c>
      <c r="B52" s="124"/>
      <c r="C52" s="124"/>
      <c r="D52" s="124"/>
      <c r="E52" s="125"/>
      <c r="F52" s="126"/>
      <c r="G52" s="127"/>
      <c r="H52" s="128"/>
      <c r="I52" s="126"/>
      <c r="J52" s="127"/>
      <c r="K52" s="128"/>
      <c r="L52" s="126"/>
      <c r="M52" s="127"/>
      <c r="N52" s="128"/>
      <c r="O52" s="126"/>
      <c r="P52" s="127"/>
      <c r="Q52" s="128"/>
    </row>
    <row r="55" spans="1:21" x14ac:dyDescent="0.3">
      <c r="B55" s="118" t="s">
        <v>164</v>
      </c>
      <c r="C55" s="119"/>
      <c r="D55" s="120"/>
    </row>
    <row r="56" spans="1:21" ht="312.75" customHeight="1" x14ac:dyDescent="0.3">
      <c r="B56" s="117" t="s">
        <v>165</v>
      </c>
      <c r="C56" s="117"/>
      <c r="D56" s="117"/>
    </row>
    <row r="57" spans="1:21" x14ac:dyDescent="0.3">
      <c r="B57" s="118" t="s">
        <v>166</v>
      </c>
      <c r="C57" s="119"/>
      <c r="D57" s="120"/>
    </row>
    <row r="58" spans="1:21" ht="33" customHeight="1" x14ac:dyDescent="0.3">
      <c r="B58" s="117" t="s">
        <v>167</v>
      </c>
      <c r="C58" s="117"/>
      <c r="D58" s="117"/>
    </row>
  </sheetData>
  <mergeCells count="37">
    <mergeCell ref="O7:Q7"/>
    <mergeCell ref="O8:O9"/>
    <mergeCell ref="P8:P9"/>
    <mergeCell ref="Q8:Q9"/>
    <mergeCell ref="A3:Q3"/>
    <mergeCell ref="A5:Q5"/>
    <mergeCell ref="L7:N7"/>
    <mergeCell ref="L8:L9"/>
    <mergeCell ref="M8:M9"/>
    <mergeCell ref="N8:N9"/>
    <mergeCell ref="A7:E7"/>
    <mergeCell ref="G8:G9"/>
    <mergeCell ref="H8:H9"/>
    <mergeCell ref="F7:H7"/>
    <mergeCell ref="I7:K7"/>
    <mergeCell ref="I8:I9"/>
    <mergeCell ref="B8:B9"/>
    <mergeCell ref="C8:C9"/>
    <mergeCell ref="E8:E9"/>
    <mergeCell ref="F8:F9"/>
    <mergeCell ref="D8:D9"/>
    <mergeCell ref="B56:D56"/>
    <mergeCell ref="B57:D57"/>
    <mergeCell ref="B58:D58"/>
    <mergeCell ref="R7:T7"/>
    <mergeCell ref="R8:R9"/>
    <mergeCell ref="S8:S9"/>
    <mergeCell ref="T8:T9"/>
    <mergeCell ref="B55:D55"/>
    <mergeCell ref="A52:E52"/>
    <mergeCell ref="F52:H52"/>
    <mergeCell ref="I52:K52"/>
    <mergeCell ref="L52:N52"/>
    <mergeCell ref="O52:Q52"/>
    <mergeCell ref="J8:J9"/>
    <mergeCell ref="K8:K9"/>
    <mergeCell ref="A8:A9"/>
  </mergeCells>
  <pageMargins left="0.7" right="0.7" top="0.75" bottom="0.75" header="0.3" footer="0.3"/>
  <pageSetup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6"/>
  <sheetViews>
    <sheetView topLeftCell="A10" workbookViewId="0">
      <selection activeCell="F30" sqref="F30"/>
    </sheetView>
  </sheetViews>
  <sheetFormatPr baseColWidth="10" defaultRowHeight="15" x14ac:dyDescent="0.25"/>
  <cols>
    <col min="1" max="1" width="5.7109375" customWidth="1"/>
    <col min="2" max="2" width="14.42578125" customWidth="1"/>
    <col min="3" max="3" width="56.28515625" customWidth="1"/>
    <col min="7" max="7" width="22.7109375" customWidth="1"/>
    <col min="8" max="8" width="17.140625" customWidth="1"/>
  </cols>
  <sheetData>
    <row r="1" spans="1:8" ht="19.5" thickBot="1" x14ac:dyDescent="0.35">
      <c r="A1" s="22" t="s">
        <v>39</v>
      </c>
      <c r="B1" s="14"/>
      <c r="C1" s="14"/>
      <c r="D1" s="14"/>
      <c r="E1" s="14"/>
      <c r="F1" s="14"/>
      <c r="G1" s="15"/>
    </row>
    <row r="2" spans="1:8" ht="18.75" x14ac:dyDescent="0.3">
      <c r="A2" s="1"/>
      <c r="B2" s="2"/>
      <c r="C2" s="3" t="s">
        <v>0</v>
      </c>
      <c r="D2" s="2"/>
      <c r="E2" s="2"/>
      <c r="F2" s="2"/>
      <c r="G2" s="4"/>
    </row>
    <row r="3" spans="1:8" ht="18.75" x14ac:dyDescent="0.3">
      <c r="A3" s="5"/>
      <c r="B3" s="6" t="s">
        <v>41</v>
      </c>
      <c r="C3" s="7"/>
      <c r="D3" s="7"/>
      <c r="E3" s="7"/>
      <c r="F3" s="7"/>
      <c r="G3" s="8"/>
    </row>
    <row r="4" spans="1:8" ht="19.5" thickBot="1" x14ac:dyDescent="0.35">
      <c r="A4" s="9"/>
      <c r="B4" s="10"/>
      <c r="C4" s="11" t="s">
        <v>1</v>
      </c>
      <c r="D4" s="10"/>
      <c r="E4" s="10"/>
      <c r="F4" s="10"/>
      <c r="G4" s="12"/>
    </row>
    <row r="5" spans="1:8" ht="15.75" thickBot="1" x14ac:dyDescent="0.3">
      <c r="A5" s="13"/>
      <c r="B5" s="16" t="s">
        <v>2</v>
      </c>
      <c r="C5" s="15"/>
      <c r="D5" s="36" t="s">
        <v>42</v>
      </c>
      <c r="E5" s="14"/>
      <c r="F5" s="14"/>
      <c r="G5" s="15"/>
    </row>
    <row r="6" spans="1:8" ht="15.75" thickBot="1" x14ac:dyDescent="0.3">
      <c r="A6" s="17" t="s">
        <v>3</v>
      </c>
      <c r="B6" s="18"/>
      <c r="C6" s="19"/>
      <c r="D6" s="35" t="s">
        <v>43</v>
      </c>
      <c r="E6" s="2"/>
      <c r="F6" s="2"/>
      <c r="G6" s="2"/>
      <c r="H6" s="46" t="s">
        <v>45</v>
      </c>
    </row>
    <row r="7" spans="1:8" ht="15.75" thickBot="1" x14ac:dyDescent="0.3">
      <c r="A7" s="30" t="s">
        <v>4</v>
      </c>
      <c r="B7" s="31" t="s">
        <v>5</v>
      </c>
      <c r="C7" s="31" t="s">
        <v>6</v>
      </c>
      <c r="D7" s="31" t="s">
        <v>7</v>
      </c>
      <c r="E7" s="31" t="s">
        <v>8</v>
      </c>
      <c r="F7" s="31" t="s">
        <v>9</v>
      </c>
      <c r="G7" s="43" t="s">
        <v>10</v>
      </c>
      <c r="H7" s="45" t="s">
        <v>46</v>
      </c>
    </row>
    <row r="8" spans="1:8" x14ac:dyDescent="0.25">
      <c r="A8" s="26">
        <v>1</v>
      </c>
      <c r="B8" s="27">
        <v>41274</v>
      </c>
      <c r="C8" s="60" t="s">
        <v>11</v>
      </c>
      <c r="D8" s="29">
        <v>0</v>
      </c>
      <c r="E8" s="29">
        <v>0</v>
      </c>
      <c r="F8" s="29">
        <v>0</v>
      </c>
      <c r="G8" s="28" t="s">
        <v>21</v>
      </c>
      <c r="H8" s="44">
        <v>10</v>
      </c>
    </row>
    <row r="9" spans="1:8" x14ac:dyDescent="0.25">
      <c r="A9" s="24">
        <v>2</v>
      </c>
      <c r="B9" s="25">
        <v>41274</v>
      </c>
      <c r="C9" s="61" t="s">
        <v>12</v>
      </c>
      <c r="D9" s="20">
        <v>0</v>
      </c>
      <c r="E9" s="20">
        <v>0</v>
      </c>
      <c r="F9" s="20">
        <v>9</v>
      </c>
      <c r="G9" s="21" t="s">
        <v>21</v>
      </c>
      <c r="H9" s="32">
        <v>0</v>
      </c>
    </row>
    <row r="10" spans="1:8" x14ac:dyDescent="0.25">
      <c r="A10" s="24">
        <v>3</v>
      </c>
      <c r="B10" s="25">
        <v>41482</v>
      </c>
      <c r="C10" s="21" t="s">
        <v>13</v>
      </c>
      <c r="D10" s="20">
        <v>0</v>
      </c>
      <c r="E10" s="20">
        <v>0</v>
      </c>
      <c r="F10" s="20">
        <v>1808</v>
      </c>
      <c r="G10" s="21" t="s">
        <v>21</v>
      </c>
      <c r="H10" s="32">
        <v>0</v>
      </c>
    </row>
    <row r="11" spans="1:8" x14ac:dyDescent="0.25">
      <c r="A11" s="24">
        <v>4</v>
      </c>
      <c r="B11" s="25">
        <v>41482</v>
      </c>
      <c r="C11" s="21" t="s">
        <v>14</v>
      </c>
      <c r="D11" s="20">
        <v>0</v>
      </c>
      <c r="E11" s="20">
        <v>0</v>
      </c>
      <c r="F11" s="20">
        <v>9</v>
      </c>
      <c r="G11" s="21" t="s">
        <v>21</v>
      </c>
      <c r="H11" s="32">
        <v>10</v>
      </c>
    </row>
    <row r="12" spans="1:8" x14ac:dyDescent="0.25">
      <c r="A12" s="24">
        <v>5</v>
      </c>
      <c r="B12" s="25">
        <v>41274</v>
      </c>
      <c r="C12" s="21" t="s">
        <v>40</v>
      </c>
      <c r="D12" s="20">
        <v>0</v>
      </c>
      <c r="E12" s="20">
        <v>0</v>
      </c>
      <c r="F12" s="20">
        <v>2</v>
      </c>
      <c r="G12" s="21" t="s">
        <v>21</v>
      </c>
      <c r="H12" s="32">
        <v>0</v>
      </c>
    </row>
    <row r="13" spans="1:8" x14ac:dyDescent="0.25">
      <c r="A13" s="24">
        <v>6</v>
      </c>
      <c r="B13" s="25">
        <v>41482</v>
      </c>
      <c r="C13" s="21" t="s">
        <v>15</v>
      </c>
      <c r="D13" s="20">
        <v>0</v>
      </c>
      <c r="E13" s="20">
        <v>0</v>
      </c>
      <c r="F13" s="20">
        <v>7</v>
      </c>
      <c r="G13" s="21" t="s">
        <v>21</v>
      </c>
      <c r="H13" s="32">
        <v>0</v>
      </c>
    </row>
    <row r="14" spans="1:8" x14ac:dyDescent="0.25">
      <c r="A14" s="24">
        <v>7</v>
      </c>
      <c r="B14" s="25">
        <v>41482</v>
      </c>
      <c r="C14" s="37" t="s">
        <v>16</v>
      </c>
      <c r="D14" s="20">
        <v>0</v>
      </c>
      <c r="E14" s="20">
        <v>0</v>
      </c>
      <c r="F14" s="20">
        <v>80</v>
      </c>
      <c r="G14" s="21" t="s">
        <v>21</v>
      </c>
      <c r="H14" s="32">
        <v>20</v>
      </c>
    </row>
    <row r="15" spans="1:8" x14ac:dyDescent="0.25">
      <c r="A15" s="24">
        <v>8</v>
      </c>
      <c r="B15" s="25">
        <v>41482</v>
      </c>
      <c r="C15" s="37" t="s">
        <v>17</v>
      </c>
      <c r="D15" s="20">
        <v>0</v>
      </c>
      <c r="E15" s="20">
        <v>0</v>
      </c>
      <c r="F15" s="20">
        <v>98</v>
      </c>
      <c r="G15" s="21" t="s">
        <v>21</v>
      </c>
      <c r="H15" s="32">
        <v>50</v>
      </c>
    </row>
    <row r="16" spans="1:8" x14ac:dyDescent="0.25">
      <c r="A16" s="24">
        <v>9</v>
      </c>
      <c r="B16" s="25">
        <v>41274</v>
      </c>
      <c r="C16" s="37" t="s">
        <v>18</v>
      </c>
      <c r="D16" s="20">
        <v>0</v>
      </c>
      <c r="E16" s="20">
        <v>0</v>
      </c>
      <c r="F16" s="20">
        <v>0</v>
      </c>
      <c r="G16" s="21" t="s">
        <v>21</v>
      </c>
      <c r="H16" s="32">
        <v>30</v>
      </c>
    </row>
    <row r="17" spans="1:8" x14ac:dyDescent="0.25">
      <c r="A17" s="24">
        <v>10</v>
      </c>
      <c r="B17" s="25">
        <v>41482</v>
      </c>
      <c r="C17" s="21" t="s">
        <v>19</v>
      </c>
      <c r="D17" s="20">
        <v>0</v>
      </c>
      <c r="E17" s="20">
        <v>0</v>
      </c>
      <c r="F17" s="20">
        <v>60</v>
      </c>
      <c r="G17" s="21" t="s">
        <v>21</v>
      </c>
      <c r="H17" s="32">
        <v>0</v>
      </c>
    </row>
    <row r="18" spans="1:8" s="58" customFormat="1" x14ac:dyDescent="0.25">
      <c r="A18" s="62">
        <v>11</v>
      </c>
      <c r="B18" s="63">
        <v>41482</v>
      </c>
      <c r="C18" s="61" t="s">
        <v>20</v>
      </c>
      <c r="D18" s="64">
        <v>0</v>
      </c>
      <c r="E18" s="64">
        <v>0</v>
      </c>
      <c r="F18" s="64">
        <v>3</v>
      </c>
      <c r="G18" s="61" t="s">
        <v>21</v>
      </c>
      <c r="H18" s="65">
        <v>0</v>
      </c>
    </row>
    <row r="19" spans="1:8" x14ac:dyDescent="0.25">
      <c r="A19" s="32">
        <v>12</v>
      </c>
      <c r="B19" s="25">
        <v>41274</v>
      </c>
      <c r="C19" s="23" t="s">
        <v>28</v>
      </c>
      <c r="D19" s="23">
        <v>0</v>
      </c>
      <c r="E19" s="23">
        <v>0</v>
      </c>
      <c r="F19" s="23">
        <v>8</v>
      </c>
      <c r="G19" s="23" t="s">
        <v>21</v>
      </c>
      <c r="H19" s="32">
        <v>0</v>
      </c>
    </row>
    <row r="20" spans="1:8" x14ac:dyDescent="0.25">
      <c r="A20" s="32">
        <v>13</v>
      </c>
      <c r="B20" s="25">
        <v>41274</v>
      </c>
      <c r="C20" s="23" t="s">
        <v>29</v>
      </c>
      <c r="D20" s="23">
        <v>0</v>
      </c>
      <c r="E20" s="23">
        <v>0</v>
      </c>
      <c r="F20" s="23">
        <v>1</v>
      </c>
      <c r="G20" s="23" t="s">
        <v>21</v>
      </c>
      <c r="H20" s="32">
        <v>0</v>
      </c>
    </row>
    <row r="21" spans="1:8" x14ac:dyDescent="0.25">
      <c r="A21" s="32">
        <v>14</v>
      </c>
      <c r="B21" s="25">
        <v>41274</v>
      </c>
      <c r="C21" s="38" t="s">
        <v>22</v>
      </c>
      <c r="D21" s="23">
        <v>0</v>
      </c>
      <c r="E21" s="23">
        <v>0</v>
      </c>
      <c r="F21" s="23">
        <v>2</v>
      </c>
      <c r="G21" s="23" t="s">
        <v>21</v>
      </c>
      <c r="H21" s="32">
        <v>8</v>
      </c>
    </row>
    <row r="22" spans="1:8" x14ac:dyDescent="0.25">
      <c r="A22" s="32">
        <v>15</v>
      </c>
      <c r="B22" s="25">
        <v>41274</v>
      </c>
      <c r="C22" s="38" t="s">
        <v>23</v>
      </c>
      <c r="D22" s="23">
        <v>0</v>
      </c>
      <c r="E22" s="23">
        <v>0</v>
      </c>
      <c r="F22" s="23">
        <v>0</v>
      </c>
      <c r="G22" s="23" t="s">
        <v>21</v>
      </c>
      <c r="H22" s="32">
        <v>10</v>
      </c>
    </row>
    <row r="23" spans="1:8" x14ac:dyDescent="0.25">
      <c r="A23" s="32">
        <v>16</v>
      </c>
      <c r="B23" s="25">
        <v>41274</v>
      </c>
      <c r="C23" s="23" t="s">
        <v>38</v>
      </c>
      <c r="D23" s="23">
        <v>0</v>
      </c>
      <c r="E23" s="23">
        <v>0</v>
      </c>
      <c r="F23" s="23">
        <v>1</v>
      </c>
      <c r="G23" s="23" t="s">
        <v>21</v>
      </c>
      <c r="H23" s="32">
        <v>0</v>
      </c>
    </row>
    <row r="24" spans="1:8" x14ac:dyDescent="0.25">
      <c r="A24" s="32">
        <v>17</v>
      </c>
      <c r="B24" s="25">
        <v>41274</v>
      </c>
      <c r="C24" s="23" t="s">
        <v>24</v>
      </c>
      <c r="D24" s="23">
        <v>0</v>
      </c>
      <c r="E24" s="23">
        <v>0</v>
      </c>
      <c r="F24" s="23">
        <v>11</v>
      </c>
      <c r="G24" s="23" t="s">
        <v>21</v>
      </c>
      <c r="H24" s="32">
        <v>0</v>
      </c>
    </row>
    <row r="25" spans="1:8" x14ac:dyDescent="0.25">
      <c r="A25" s="32">
        <v>18</v>
      </c>
      <c r="B25" s="25">
        <v>41274</v>
      </c>
      <c r="C25" s="23" t="s">
        <v>25</v>
      </c>
      <c r="D25" s="23">
        <v>0</v>
      </c>
      <c r="E25" s="23">
        <v>0</v>
      </c>
      <c r="F25" s="23">
        <v>12</v>
      </c>
      <c r="G25" s="23" t="s">
        <v>21</v>
      </c>
      <c r="H25" s="32">
        <v>0</v>
      </c>
    </row>
    <row r="26" spans="1:8" x14ac:dyDescent="0.25">
      <c r="A26" s="32">
        <v>19</v>
      </c>
      <c r="B26" s="25">
        <v>41274</v>
      </c>
      <c r="C26" s="66" t="s">
        <v>26</v>
      </c>
      <c r="D26" s="23">
        <v>0</v>
      </c>
      <c r="E26" s="23">
        <v>0</v>
      </c>
      <c r="F26" s="23">
        <v>10</v>
      </c>
      <c r="G26" s="23" t="s">
        <v>21</v>
      </c>
      <c r="H26" s="32">
        <v>0</v>
      </c>
    </row>
    <row r="27" spans="1:8" x14ac:dyDescent="0.25">
      <c r="A27" s="32">
        <v>20</v>
      </c>
      <c r="B27" s="25">
        <v>41274</v>
      </c>
      <c r="C27" s="23" t="s">
        <v>27</v>
      </c>
      <c r="D27" s="23">
        <v>0</v>
      </c>
      <c r="E27" s="23">
        <v>0</v>
      </c>
      <c r="F27" s="23">
        <v>10</v>
      </c>
      <c r="G27" s="23" t="s">
        <v>21</v>
      </c>
      <c r="H27" s="32">
        <v>0</v>
      </c>
    </row>
    <row r="28" spans="1:8" x14ac:dyDescent="0.25">
      <c r="A28" s="32">
        <v>21</v>
      </c>
      <c r="B28" s="33">
        <v>41482</v>
      </c>
      <c r="C28" s="23" t="s">
        <v>30</v>
      </c>
      <c r="D28" s="23">
        <v>0</v>
      </c>
      <c r="E28" s="23">
        <v>0</v>
      </c>
      <c r="F28" s="23">
        <v>28</v>
      </c>
      <c r="G28" s="23" t="s">
        <v>21</v>
      </c>
      <c r="H28" s="32">
        <v>0</v>
      </c>
    </row>
    <row r="29" spans="1:8" x14ac:dyDescent="0.25">
      <c r="A29" s="32">
        <v>22</v>
      </c>
      <c r="B29" s="33">
        <v>41482</v>
      </c>
      <c r="C29" s="23" t="s">
        <v>31</v>
      </c>
      <c r="D29" s="23">
        <v>0</v>
      </c>
      <c r="E29" s="23">
        <v>0</v>
      </c>
      <c r="F29" s="23">
        <v>20</v>
      </c>
      <c r="G29" s="23" t="s">
        <v>21</v>
      </c>
      <c r="H29" s="32">
        <v>0</v>
      </c>
    </row>
    <row r="30" spans="1:8" x14ac:dyDescent="0.25">
      <c r="A30" s="32">
        <v>23</v>
      </c>
      <c r="B30" s="33">
        <v>41482</v>
      </c>
      <c r="C30" s="38" t="s">
        <v>32</v>
      </c>
      <c r="D30" s="23">
        <v>0</v>
      </c>
      <c r="E30" s="23">
        <v>0</v>
      </c>
      <c r="F30" s="23">
        <v>3</v>
      </c>
      <c r="G30" s="23" t="s">
        <v>21</v>
      </c>
      <c r="H30" s="32">
        <v>10</v>
      </c>
    </row>
    <row r="31" spans="1:8" x14ac:dyDescent="0.25">
      <c r="A31" s="32">
        <v>24</v>
      </c>
      <c r="B31" s="33">
        <v>41482</v>
      </c>
      <c r="C31" s="38" t="s">
        <v>33</v>
      </c>
      <c r="D31" s="23">
        <v>0</v>
      </c>
      <c r="E31" s="23">
        <v>0</v>
      </c>
      <c r="F31" s="23">
        <v>0</v>
      </c>
      <c r="G31" s="23" t="s">
        <v>21</v>
      </c>
      <c r="H31" s="32">
        <v>50</v>
      </c>
    </row>
    <row r="32" spans="1:8" x14ac:dyDescent="0.25">
      <c r="A32" s="32">
        <v>25</v>
      </c>
      <c r="B32" s="33">
        <v>41482</v>
      </c>
      <c r="C32" s="38" t="s">
        <v>34</v>
      </c>
      <c r="D32" s="23">
        <v>0</v>
      </c>
      <c r="E32" s="23">
        <v>0</v>
      </c>
      <c r="F32" s="23">
        <v>2</v>
      </c>
      <c r="G32" s="23" t="s">
        <v>21</v>
      </c>
      <c r="H32" s="32">
        <v>50</v>
      </c>
    </row>
    <row r="33" spans="1:8" x14ac:dyDescent="0.25">
      <c r="A33" s="32">
        <v>26</v>
      </c>
      <c r="B33" s="33">
        <v>41482</v>
      </c>
      <c r="C33" s="38" t="s">
        <v>35</v>
      </c>
      <c r="D33" s="23">
        <v>0</v>
      </c>
      <c r="E33" s="23">
        <v>0</v>
      </c>
      <c r="F33" s="23">
        <v>0</v>
      </c>
      <c r="G33" s="23" t="s">
        <v>21</v>
      </c>
      <c r="H33" s="32">
        <v>5</v>
      </c>
    </row>
    <row r="34" spans="1:8" x14ac:dyDescent="0.25">
      <c r="A34" s="32">
        <v>27</v>
      </c>
      <c r="B34" s="33">
        <v>41482</v>
      </c>
      <c r="C34" s="23" t="s">
        <v>36</v>
      </c>
      <c r="D34" s="23">
        <v>0</v>
      </c>
      <c r="E34" s="23">
        <v>0</v>
      </c>
      <c r="F34" s="23">
        <v>1</v>
      </c>
      <c r="G34" s="23" t="s">
        <v>21</v>
      </c>
      <c r="H34" s="32">
        <v>0</v>
      </c>
    </row>
    <row r="35" spans="1:8" x14ac:dyDescent="0.25">
      <c r="A35" s="32">
        <v>28</v>
      </c>
      <c r="B35" s="33">
        <v>41482</v>
      </c>
      <c r="C35" s="23" t="s">
        <v>37</v>
      </c>
      <c r="D35" s="23">
        <v>0</v>
      </c>
      <c r="E35" s="23">
        <v>0</v>
      </c>
      <c r="F35" s="23">
        <v>0</v>
      </c>
      <c r="G35" s="23" t="s">
        <v>21</v>
      </c>
      <c r="H35" s="32">
        <v>0</v>
      </c>
    </row>
    <row r="36" spans="1:8" s="34" customFormat="1" x14ac:dyDescent="0.25">
      <c r="A36" s="41">
        <v>29</v>
      </c>
      <c r="B36" s="39"/>
      <c r="C36" s="38" t="s">
        <v>44</v>
      </c>
      <c r="D36" s="42">
        <v>0</v>
      </c>
      <c r="E36" s="42">
        <v>0</v>
      </c>
      <c r="F36" s="42">
        <v>0</v>
      </c>
      <c r="G36" s="39"/>
      <c r="H36" s="40">
        <v>1</v>
      </c>
    </row>
  </sheetData>
  <pageMargins left="0.70866141732283472" right="0.70866141732283472" top="0.74803149606299213" bottom="0.74803149606299213" header="0.31496062992125984" footer="0.31496062992125984"/>
  <pageSetup scale="7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1"/>
  <sheetViews>
    <sheetView workbookViewId="0">
      <selection activeCell="B16" sqref="B16"/>
    </sheetView>
  </sheetViews>
  <sheetFormatPr baseColWidth="10" defaultRowHeight="15" x14ac:dyDescent="0.25"/>
  <cols>
    <col min="1" max="1" width="5.28515625" customWidth="1"/>
    <col min="2" max="2" width="38.5703125" customWidth="1"/>
    <col min="3" max="3" width="8.28515625" customWidth="1"/>
    <col min="4" max="4" width="8.85546875" customWidth="1"/>
    <col min="5" max="5" width="7.5703125" customWidth="1"/>
    <col min="6" max="6" width="7.28515625" customWidth="1"/>
    <col min="7" max="7" width="6.28515625" customWidth="1"/>
  </cols>
  <sheetData>
    <row r="1" spans="1:8" x14ac:dyDescent="0.25">
      <c r="A1" s="143"/>
      <c r="B1" s="143"/>
      <c r="C1" s="143"/>
      <c r="D1" s="143"/>
      <c r="E1" s="143"/>
      <c r="F1" s="143"/>
      <c r="G1" s="143"/>
      <c r="H1" s="47"/>
    </row>
    <row r="2" spans="1:8" x14ac:dyDescent="0.25">
      <c r="A2" s="143"/>
      <c r="B2" s="143"/>
      <c r="C2" s="143"/>
      <c r="D2" s="143"/>
      <c r="E2" s="143"/>
      <c r="F2" s="143"/>
      <c r="G2" s="143"/>
      <c r="H2" s="47"/>
    </row>
    <row r="3" spans="1:8" x14ac:dyDescent="0.25">
      <c r="A3" s="143"/>
      <c r="B3" s="143"/>
      <c r="C3" s="143"/>
      <c r="D3" s="143"/>
      <c r="E3" s="143"/>
      <c r="F3" s="143"/>
      <c r="G3" s="143"/>
      <c r="H3" s="47"/>
    </row>
    <row r="4" spans="1:8" x14ac:dyDescent="0.25">
      <c r="A4" s="143"/>
      <c r="B4" s="143"/>
      <c r="C4" s="143"/>
      <c r="D4" s="143"/>
      <c r="E4" s="143"/>
      <c r="F4" s="143"/>
      <c r="G4" s="143"/>
      <c r="H4" s="47"/>
    </row>
    <row r="5" spans="1:8" x14ac:dyDescent="0.25">
      <c r="A5" s="143"/>
      <c r="B5" s="143"/>
      <c r="C5" s="143"/>
      <c r="D5" s="143"/>
      <c r="E5" s="143"/>
      <c r="F5" s="143"/>
      <c r="G5" s="143"/>
      <c r="H5" s="47"/>
    </row>
    <row r="6" spans="1:8" ht="15.75" x14ac:dyDescent="0.25">
      <c r="A6" s="144" t="s">
        <v>47</v>
      </c>
      <c r="B6" s="144"/>
      <c r="C6" s="144"/>
      <c r="D6" s="144"/>
      <c r="E6" s="144"/>
      <c r="F6" s="144"/>
      <c r="G6" s="144"/>
      <c r="H6" s="47"/>
    </row>
    <row r="7" spans="1:8" ht="15.75" x14ac:dyDescent="0.25">
      <c r="A7" s="144" t="s">
        <v>48</v>
      </c>
      <c r="B7" s="144"/>
      <c r="C7" s="144"/>
      <c r="D7" s="144"/>
      <c r="E7" s="144"/>
      <c r="F7" s="144"/>
      <c r="G7" s="144"/>
      <c r="H7" s="47"/>
    </row>
    <row r="8" spans="1:8" ht="15.75" x14ac:dyDescent="0.25">
      <c r="A8" s="145" t="s">
        <v>49</v>
      </c>
      <c r="B8" s="145"/>
      <c r="C8" s="146">
        <v>42795</v>
      </c>
      <c r="D8" s="147"/>
      <c r="E8" s="147"/>
      <c r="F8" s="147"/>
      <c r="G8" s="147"/>
      <c r="H8" s="47"/>
    </row>
    <row r="9" spans="1:8" ht="15.75" x14ac:dyDescent="0.25">
      <c r="A9" s="141" t="s">
        <v>50</v>
      </c>
      <c r="B9" s="141"/>
      <c r="C9" s="142" t="s">
        <v>51</v>
      </c>
      <c r="D9" s="142"/>
      <c r="E9" s="142"/>
      <c r="F9" s="142"/>
      <c r="G9" s="142"/>
      <c r="H9" s="47"/>
    </row>
    <row r="10" spans="1:8" x14ac:dyDescent="0.25">
      <c r="A10" s="48" t="s">
        <v>4</v>
      </c>
      <c r="B10" s="48" t="s">
        <v>6</v>
      </c>
      <c r="C10" s="48" t="s">
        <v>52</v>
      </c>
      <c r="D10" s="48" t="s">
        <v>53</v>
      </c>
      <c r="E10" s="48" t="s">
        <v>9</v>
      </c>
      <c r="F10" s="149" t="s">
        <v>10</v>
      </c>
      <c r="G10" s="149"/>
      <c r="H10" s="47"/>
    </row>
    <row r="11" spans="1:8" x14ac:dyDescent="0.25">
      <c r="A11" s="49">
        <v>1</v>
      </c>
      <c r="B11" s="50" t="s">
        <v>54</v>
      </c>
      <c r="C11" s="49">
        <v>20</v>
      </c>
      <c r="D11" s="49">
        <v>6</v>
      </c>
      <c r="E11" s="49">
        <v>14</v>
      </c>
      <c r="F11" s="148" t="s">
        <v>55</v>
      </c>
      <c r="G11" s="148"/>
      <c r="H11" s="47"/>
    </row>
    <row r="12" spans="1:8" x14ac:dyDescent="0.25">
      <c r="A12" s="49">
        <v>2</v>
      </c>
      <c r="B12" s="50" t="s">
        <v>56</v>
      </c>
      <c r="C12" s="49">
        <v>12</v>
      </c>
      <c r="D12" s="49">
        <v>0</v>
      </c>
      <c r="E12" s="49">
        <v>12</v>
      </c>
      <c r="F12" s="148" t="s">
        <v>55</v>
      </c>
      <c r="G12" s="148"/>
      <c r="H12" s="47"/>
    </row>
    <row r="13" spans="1:8" x14ac:dyDescent="0.25">
      <c r="A13" s="49">
        <v>3</v>
      </c>
      <c r="B13" s="50" t="s">
        <v>57</v>
      </c>
      <c r="C13" s="49">
        <v>85</v>
      </c>
      <c r="D13" s="49">
        <v>27</v>
      </c>
      <c r="E13" s="49">
        <v>66</v>
      </c>
      <c r="F13" s="148" t="s">
        <v>55</v>
      </c>
      <c r="G13" s="148"/>
      <c r="H13" s="47"/>
    </row>
    <row r="14" spans="1:8" x14ac:dyDescent="0.25">
      <c r="A14" s="49">
        <v>4</v>
      </c>
      <c r="B14" s="50" t="s">
        <v>58</v>
      </c>
      <c r="C14" s="49">
        <v>430</v>
      </c>
      <c r="D14" s="49">
        <v>55</v>
      </c>
      <c r="E14" s="49">
        <v>375</v>
      </c>
      <c r="F14" s="148" t="s">
        <v>55</v>
      </c>
      <c r="G14" s="148"/>
      <c r="H14" s="47"/>
    </row>
    <row r="15" spans="1:8" x14ac:dyDescent="0.25">
      <c r="A15" s="49">
        <v>5</v>
      </c>
      <c r="B15" s="50" t="s">
        <v>59</v>
      </c>
      <c r="C15" s="49">
        <v>4</v>
      </c>
      <c r="D15" s="49">
        <v>0</v>
      </c>
      <c r="E15" s="49">
        <v>4</v>
      </c>
      <c r="F15" s="148" t="s">
        <v>60</v>
      </c>
      <c r="G15" s="148"/>
      <c r="H15" s="47"/>
    </row>
    <row r="16" spans="1:8" x14ac:dyDescent="0.25">
      <c r="A16" s="49">
        <v>6</v>
      </c>
      <c r="B16" s="57" t="s">
        <v>61</v>
      </c>
      <c r="C16" s="49">
        <v>5</v>
      </c>
      <c r="D16" s="49">
        <v>3</v>
      </c>
      <c r="E16" s="49">
        <v>2</v>
      </c>
      <c r="F16" s="148" t="s">
        <v>60</v>
      </c>
      <c r="G16" s="148"/>
      <c r="H16" s="47"/>
    </row>
    <row r="17" spans="1:8" x14ac:dyDescent="0.25">
      <c r="A17" s="49">
        <v>7</v>
      </c>
      <c r="B17" s="50" t="s">
        <v>62</v>
      </c>
      <c r="C17" s="49">
        <v>5</v>
      </c>
      <c r="D17" s="49">
        <v>1</v>
      </c>
      <c r="E17" s="49">
        <v>4</v>
      </c>
      <c r="F17" s="148" t="s">
        <v>55</v>
      </c>
      <c r="G17" s="148"/>
      <c r="H17" s="47"/>
    </row>
    <row r="18" spans="1:8" x14ac:dyDescent="0.25">
      <c r="A18" s="49">
        <v>8</v>
      </c>
      <c r="B18" s="50" t="s">
        <v>63</v>
      </c>
      <c r="C18" s="49">
        <v>8</v>
      </c>
      <c r="D18" s="49">
        <v>0</v>
      </c>
      <c r="E18" s="49">
        <v>8</v>
      </c>
      <c r="F18" s="148" t="s">
        <v>55</v>
      </c>
      <c r="G18" s="148"/>
      <c r="H18" s="47"/>
    </row>
    <row r="19" spans="1:8" x14ac:dyDescent="0.25">
      <c r="A19" s="49">
        <v>9</v>
      </c>
      <c r="B19" s="50" t="s">
        <v>64</v>
      </c>
      <c r="C19" s="49">
        <v>6</v>
      </c>
      <c r="D19" s="49">
        <v>0</v>
      </c>
      <c r="E19" s="49">
        <v>6</v>
      </c>
      <c r="F19" s="148" t="s">
        <v>55</v>
      </c>
      <c r="G19" s="148"/>
      <c r="H19" s="47"/>
    </row>
    <row r="20" spans="1:8" x14ac:dyDescent="0.25">
      <c r="A20" s="49">
        <v>10</v>
      </c>
      <c r="B20" s="50" t="s">
        <v>65</v>
      </c>
      <c r="C20" s="49">
        <v>1</v>
      </c>
      <c r="D20" s="49">
        <v>0</v>
      </c>
      <c r="E20" s="49">
        <v>1</v>
      </c>
      <c r="F20" s="148" t="s">
        <v>60</v>
      </c>
      <c r="G20" s="148"/>
      <c r="H20" s="47"/>
    </row>
    <row r="21" spans="1:8" x14ac:dyDescent="0.25">
      <c r="A21" s="49">
        <v>11</v>
      </c>
      <c r="B21" s="50" t="s">
        <v>66</v>
      </c>
      <c r="C21" s="49">
        <v>1</v>
      </c>
      <c r="D21" s="49">
        <v>0</v>
      </c>
      <c r="E21" s="49">
        <v>1</v>
      </c>
      <c r="F21" s="148" t="s">
        <v>60</v>
      </c>
      <c r="G21" s="148"/>
      <c r="H21" s="47"/>
    </row>
    <row r="22" spans="1:8" x14ac:dyDescent="0.25">
      <c r="A22" s="49">
        <v>12</v>
      </c>
      <c r="B22" s="50" t="s">
        <v>67</v>
      </c>
      <c r="C22" s="49">
        <v>8</v>
      </c>
      <c r="D22" s="49">
        <v>6</v>
      </c>
      <c r="E22" s="49">
        <v>2</v>
      </c>
      <c r="F22" s="148" t="s">
        <v>55</v>
      </c>
      <c r="G22" s="148"/>
      <c r="H22" s="47"/>
    </row>
    <row r="23" spans="1:8" x14ac:dyDescent="0.25">
      <c r="A23" s="49">
        <v>13</v>
      </c>
      <c r="B23" s="50" t="s">
        <v>68</v>
      </c>
      <c r="C23" s="49">
        <v>2</v>
      </c>
      <c r="D23" s="49">
        <v>0</v>
      </c>
      <c r="E23" s="49">
        <v>2</v>
      </c>
      <c r="F23" s="148" t="s">
        <v>55</v>
      </c>
      <c r="G23" s="148"/>
      <c r="H23" s="47"/>
    </row>
    <row r="24" spans="1:8" x14ac:dyDescent="0.25">
      <c r="A24" s="49">
        <v>14</v>
      </c>
      <c r="B24" s="50" t="s">
        <v>69</v>
      </c>
      <c r="C24" s="49">
        <v>6</v>
      </c>
      <c r="D24" s="49">
        <v>0</v>
      </c>
      <c r="E24" s="49">
        <v>6</v>
      </c>
      <c r="F24" s="148" t="s">
        <v>55</v>
      </c>
      <c r="G24" s="148"/>
      <c r="H24" s="47"/>
    </row>
    <row r="25" spans="1:8" x14ac:dyDescent="0.25">
      <c r="A25" s="49">
        <v>15</v>
      </c>
      <c r="B25" s="50" t="s">
        <v>70</v>
      </c>
      <c r="C25" s="49">
        <v>3</v>
      </c>
      <c r="D25" s="49">
        <v>0</v>
      </c>
      <c r="E25" s="49">
        <v>3</v>
      </c>
      <c r="F25" s="148" t="s">
        <v>60</v>
      </c>
      <c r="G25" s="148"/>
      <c r="H25" s="47"/>
    </row>
    <row r="26" spans="1:8" x14ac:dyDescent="0.25">
      <c r="A26" s="49">
        <v>16</v>
      </c>
      <c r="B26" s="50" t="s">
        <v>71</v>
      </c>
      <c r="C26" s="49">
        <v>7</v>
      </c>
      <c r="D26" s="49">
        <v>0</v>
      </c>
      <c r="E26" s="49">
        <v>7</v>
      </c>
      <c r="F26" s="148" t="s">
        <v>55</v>
      </c>
      <c r="G26" s="148"/>
      <c r="H26" s="47"/>
    </row>
    <row r="27" spans="1:8" x14ac:dyDescent="0.25">
      <c r="A27" s="51"/>
      <c r="B27" s="51"/>
      <c r="C27" s="51"/>
      <c r="D27" s="51"/>
      <c r="E27" s="51"/>
      <c r="F27" s="51"/>
      <c r="G27" s="51"/>
      <c r="H27" s="52"/>
    </row>
    <row r="28" spans="1:8" x14ac:dyDescent="0.25">
      <c r="A28" s="51"/>
      <c r="B28" s="51"/>
      <c r="C28" s="51"/>
      <c r="D28" s="51"/>
      <c r="E28" s="51"/>
      <c r="F28" s="51"/>
      <c r="G28" s="51"/>
      <c r="H28" s="52"/>
    </row>
    <row r="29" spans="1:8" x14ac:dyDescent="0.25">
      <c r="A29" s="52"/>
      <c r="B29" s="52"/>
      <c r="C29" s="52"/>
      <c r="D29" s="52"/>
      <c r="E29" s="52"/>
      <c r="F29" s="52"/>
      <c r="G29" s="52"/>
      <c r="H29" s="52"/>
    </row>
    <row r="30" spans="1:8" x14ac:dyDescent="0.25">
      <c r="A30" s="52"/>
      <c r="B30" s="52"/>
      <c r="C30" s="52"/>
      <c r="D30" s="52"/>
      <c r="E30" s="52"/>
      <c r="F30" s="52"/>
      <c r="G30" s="52"/>
      <c r="H30" s="52"/>
    </row>
    <row r="31" spans="1:8" x14ac:dyDescent="0.25">
      <c r="A31" s="52"/>
      <c r="B31" s="52"/>
      <c r="C31" s="52"/>
      <c r="D31" s="52"/>
      <c r="E31" s="52"/>
      <c r="F31" s="52"/>
      <c r="G31" s="52"/>
      <c r="H31" s="52"/>
    </row>
  </sheetData>
  <mergeCells count="24">
    <mergeCell ref="F22:G22"/>
    <mergeCell ref="F23:G23"/>
    <mergeCell ref="F24:G24"/>
    <mergeCell ref="F25:G25"/>
    <mergeCell ref="F26:G26"/>
    <mergeCell ref="F21:G21"/>
    <mergeCell ref="F10:G10"/>
    <mergeCell ref="F11:G11"/>
    <mergeCell ref="F12:G12"/>
    <mergeCell ref="F13:G13"/>
    <mergeCell ref="F14:G14"/>
    <mergeCell ref="F15:G15"/>
    <mergeCell ref="F16:G16"/>
    <mergeCell ref="F17:G17"/>
    <mergeCell ref="F18:G18"/>
    <mergeCell ref="F19:G19"/>
    <mergeCell ref="F20:G20"/>
    <mergeCell ref="A9:B9"/>
    <mergeCell ref="C9:G9"/>
    <mergeCell ref="A1:G5"/>
    <mergeCell ref="A6:G6"/>
    <mergeCell ref="A7:G7"/>
    <mergeCell ref="A8:B8"/>
    <mergeCell ref="C8:G8"/>
  </mergeCells>
  <pageMargins left="0.7" right="0.7" top="0.75" bottom="0.75" header="0.3" footer="0.3"/>
  <pageSetup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I29"/>
  <sheetViews>
    <sheetView topLeftCell="A10" workbookViewId="0">
      <selection activeCell="L25" sqref="L25"/>
    </sheetView>
  </sheetViews>
  <sheetFormatPr baseColWidth="10" defaultRowHeight="15" x14ac:dyDescent="0.25"/>
  <cols>
    <col min="1" max="1" width="5.7109375" customWidth="1"/>
    <col min="2" max="2" width="52.5703125" customWidth="1"/>
  </cols>
  <sheetData>
    <row r="2" spans="1:2" x14ac:dyDescent="0.25">
      <c r="A2" s="53" t="s">
        <v>72</v>
      </c>
    </row>
    <row r="5" spans="1:2" x14ac:dyDescent="0.25">
      <c r="A5" t="s">
        <v>73</v>
      </c>
    </row>
    <row r="6" spans="1:2" x14ac:dyDescent="0.25">
      <c r="B6" s="50" t="s">
        <v>89</v>
      </c>
    </row>
    <row r="7" spans="1:2" x14ac:dyDescent="0.25">
      <c r="B7" s="50" t="s">
        <v>90</v>
      </c>
    </row>
    <row r="8" spans="1:2" x14ac:dyDescent="0.25">
      <c r="B8" t="s">
        <v>91</v>
      </c>
    </row>
    <row r="28" spans="9:9" x14ac:dyDescent="0.25">
      <c r="I28" s="58"/>
    </row>
    <row r="29" spans="9:9" x14ac:dyDescent="0.25">
      <c r="I29" s="58"/>
    </row>
  </sheetData>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6:D19"/>
  <sheetViews>
    <sheetView workbookViewId="0">
      <selection activeCell="C13" sqref="C13"/>
    </sheetView>
  </sheetViews>
  <sheetFormatPr baseColWidth="10" defaultRowHeight="15" x14ac:dyDescent="0.25"/>
  <cols>
    <col min="1" max="1" width="6.140625" customWidth="1"/>
    <col min="2" max="2" width="68.140625" customWidth="1"/>
    <col min="3" max="4" width="11.42578125" style="54"/>
  </cols>
  <sheetData>
    <row r="6" spans="1:4" x14ac:dyDescent="0.25">
      <c r="A6" s="39" t="s">
        <v>73</v>
      </c>
      <c r="B6" s="39" t="s">
        <v>76</v>
      </c>
      <c r="C6" s="40" t="s">
        <v>75</v>
      </c>
      <c r="D6" s="40" t="s">
        <v>88</v>
      </c>
    </row>
    <row r="7" spans="1:4" x14ac:dyDescent="0.25">
      <c r="A7" s="23">
        <v>1</v>
      </c>
      <c r="B7" s="55" t="s">
        <v>77</v>
      </c>
      <c r="C7" s="32">
        <v>153</v>
      </c>
      <c r="D7" s="32"/>
    </row>
    <row r="8" spans="1:4" x14ac:dyDescent="0.25">
      <c r="A8" s="23">
        <v>2</v>
      </c>
      <c r="B8" s="55" t="s">
        <v>84</v>
      </c>
      <c r="C8" s="32">
        <v>32</v>
      </c>
      <c r="D8" s="32"/>
    </row>
    <row r="9" spans="1:4" x14ac:dyDescent="0.25">
      <c r="A9" s="23">
        <v>3</v>
      </c>
      <c r="B9" s="55" t="s">
        <v>85</v>
      </c>
      <c r="C9" s="32">
        <v>4</v>
      </c>
      <c r="D9" s="32"/>
    </row>
    <row r="10" spans="1:4" x14ac:dyDescent="0.25">
      <c r="A10" s="23">
        <v>4</v>
      </c>
      <c r="B10" s="55" t="s">
        <v>86</v>
      </c>
      <c r="C10" s="32">
        <v>10</v>
      </c>
      <c r="D10" s="32"/>
    </row>
    <row r="11" spans="1:4" x14ac:dyDescent="0.25">
      <c r="A11" s="23">
        <v>5</v>
      </c>
      <c r="B11" s="55" t="s">
        <v>87</v>
      </c>
      <c r="C11" s="32">
        <v>12</v>
      </c>
      <c r="D11" s="32"/>
    </row>
    <row r="12" spans="1:4" x14ac:dyDescent="0.25">
      <c r="A12" s="23">
        <v>6</v>
      </c>
      <c r="B12" s="55" t="s">
        <v>78</v>
      </c>
      <c r="C12" s="32">
        <v>9</v>
      </c>
      <c r="D12" s="32"/>
    </row>
    <row r="13" spans="1:4" x14ac:dyDescent="0.25">
      <c r="A13" s="23">
        <v>7</v>
      </c>
      <c r="B13" s="55" t="s">
        <v>79</v>
      </c>
      <c r="C13" s="32">
        <v>2</v>
      </c>
      <c r="D13" s="32" t="s">
        <v>92</v>
      </c>
    </row>
    <row r="14" spans="1:4" x14ac:dyDescent="0.25">
      <c r="A14" s="23">
        <v>8</v>
      </c>
      <c r="B14" s="56" t="s">
        <v>80</v>
      </c>
      <c r="C14" s="32">
        <v>1</v>
      </c>
      <c r="D14" s="32" t="s">
        <v>92</v>
      </c>
    </row>
    <row r="15" spans="1:4" x14ac:dyDescent="0.25">
      <c r="A15" s="23">
        <v>9</v>
      </c>
      <c r="B15" s="59" t="s">
        <v>81</v>
      </c>
      <c r="C15" s="32">
        <v>4</v>
      </c>
      <c r="D15" s="32" t="s">
        <v>92</v>
      </c>
    </row>
    <row r="16" spans="1:4" x14ac:dyDescent="0.25">
      <c r="A16" s="23">
        <v>10</v>
      </c>
      <c r="B16" s="55" t="s">
        <v>82</v>
      </c>
      <c r="C16" s="32">
        <v>5</v>
      </c>
      <c r="D16" s="32" t="s">
        <v>92</v>
      </c>
    </row>
    <row r="17" spans="1:4" x14ac:dyDescent="0.25">
      <c r="A17" s="23">
        <v>11</v>
      </c>
      <c r="B17" s="55" t="s">
        <v>83</v>
      </c>
      <c r="C17" s="32"/>
      <c r="D17" s="32"/>
    </row>
    <row r="18" spans="1:4" x14ac:dyDescent="0.25">
      <c r="A18" s="23"/>
      <c r="B18" s="23"/>
      <c r="C18" s="32"/>
      <c r="D18" s="32"/>
    </row>
    <row r="19" spans="1:4" x14ac:dyDescent="0.25">
      <c r="A19" s="23"/>
      <c r="B19" s="23"/>
      <c r="C19" s="32"/>
      <c r="D19" s="32"/>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Solicitud</vt:lpstr>
      <vt:lpstr>Relación Cotiz.</vt:lpstr>
      <vt:lpstr>Yumbo</vt:lpstr>
      <vt:lpstr>Pasto</vt:lpstr>
      <vt:lpstr>Guarne</vt:lpstr>
      <vt:lpstr>Villavicencio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Invitado</dc:creator>
  <cp:lastModifiedBy>Hazel Brinneth Murillo Cancino</cp:lastModifiedBy>
  <cp:lastPrinted>2017-05-16T22:19:34Z</cp:lastPrinted>
  <dcterms:created xsi:type="dcterms:W3CDTF">2012-11-08T00:26:51Z</dcterms:created>
  <dcterms:modified xsi:type="dcterms:W3CDTF">2022-03-14T19:11:10Z</dcterms:modified>
</cp:coreProperties>
</file>