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01"/>
  <workbookPr defaultThemeVersion="166925"/>
  <mc:AlternateContent xmlns:mc="http://schemas.openxmlformats.org/markup-compatibility/2006">
    <mc:Choice Requires="x15">
      <x15ac:absPath xmlns:x15ac="http://schemas.microsoft.com/office/spreadsheetml/2010/11/ac" url="\\172.30.88.29\PerfilesMoviles$\ipuentes\Downloads\"/>
    </mc:Choice>
  </mc:AlternateContent>
  <xr:revisionPtr revIDLastSave="0" documentId="13_ncr:1_{3F45C87E-715A-4140-A5BB-072B3553B754}" xr6:coauthVersionLast="47" xr6:coauthVersionMax="47" xr10:uidLastSave="{00000000-0000-0000-0000-000000000000}"/>
  <bookViews>
    <workbookView xWindow="-120" yWindow="-120" windowWidth="29040" windowHeight="14640" xr2:uid="{00000000-000D-0000-FFFF-FFFF00000000}"/>
  </bookViews>
  <sheets>
    <sheet name="Hoj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35" i="1" l="1"/>
  <c r="J6" i="1"/>
  <c r="J7" i="1"/>
  <c r="J8" i="1"/>
  <c r="J9" i="1"/>
  <c r="J10" i="1"/>
  <c r="J11" i="1"/>
  <c r="J12" i="1"/>
  <c r="J13" i="1"/>
  <c r="J14" i="1"/>
  <c r="J15" i="1"/>
  <c r="J16" i="1"/>
  <c r="J17" i="1"/>
  <c r="J18" i="1"/>
  <c r="J19" i="1"/>
  <c r="J20" i="1"/>
  <c r="J21" i="1"/>
  <c r="J22" i="1"/>
  <c r="J23" i="1"/>
  <c r="J24" i="1"/>
  <c r="J25" i="1"/>
  <c r="J26" i="1"/>
  <c r="J27" i="1"/>
  <c r="J28" i="1"/>
  <c r="J29" i="1"/>
  <c r="J30" i="1"/>
  <c r="J31" i="1"/>
  <c r="J32" i="1"/>
  <c r="J33" i="1"/>
  <c r="J34" i="1"/>
  <c r="J5" i="1"/>
  <c r="D14" i="1" l="1"/>
  <c r="E14" i="1" s="1"/>
  <c r="D15" i="1"/>
  <c r="E15" i="1" s="1"/>
  <c r="D16" i="1"/>
  <c r="E16" i="1" s="1"/>
  <c r="D17" i="1"/>
  <c r="E17" i="1" s="1"/>
  <c r="D18" i="1"/>
  <c r="E18" i="1" s="1"/>
  <c r="D19" i="1"/>
  <c r="E19" i="1" s="1"/>
  <c r="D20" i="1"/>
  <c r="E20" i="1" s="1"/>
  <c r="D21" i="1"/>
  <c r="E21" i="1" s="1"/>
  <c r="D22" i="1"/>
  <c r="E22" i="1" s="1"/>
  <c r="D23" i="1"/>
  <c r="E23" i="1" s="1"/>
  <c r="D24" i="1"/>
  <c r="E24" i="1" s="1"/>
  <c r="D25" i="1"/>
  <c r="E25" i="1" s="1"/>
  <c r="D26" i="1"/>
  <c r="E26" i="1" s="1"/>
  <c r="D27" i="1"/>
  <c r="E27" i="1" s="1"/>
  <c r="D28" i="1"/>
  <c r="E28" i="1" s="1"/>
  <c r="D29" i="1"/>
  <c r="E29" i="1" s="1"/>
  <c r="D30" i="1"/>
  <c r="E30" i="1" s="1"/>
  <c r="D31" i="1"/>
  <c r="E31" i="1" s="1"/>
  <c r="D32" i="1"/>
  <c r="E32" i="1" s="1"/>
  <c r="D33" i="1"/>
  <c r="E33" i="1" s="1"/>
  <c r="D34" i="1"/>
  <c r="E34" i="1" s="1"/>
  <c r="D13" i="1"/>
  <c r="E13" i="1" s="1"/>
  <c r="H34" i="1"/>
  <c r="I34" i="1" s="1"/>
  <c r="H33" i="1"/>
  <c r="I33" i="1" s="1"/>
  <c r="H32" i="1"/>
  <c r="I32" i="1" s="1"/>
  <c r="H31" i="1"/>
  <c r="I31" i="1" s="1"/>
  <c r="H30" i="1"/>
  <c r="I30" i="1" s="1"/>
  <c r="H29" i="1"/>
  <c r="I29" i="1" s="1"/>
  <c r="H28" i="1"/>
  <c r="I28" i="1" s="1"/>
  <c r="H27" i="1"/>
  <c r="I27" i="1" s="1"/>
  <c r="H26" i="1"/>
  <c r="I26" i="1" s="1"/>
  <c r="H25" i="1"/>
  <c r="I25" i="1" s="1"/>
  <c r="H24" i="1"/>
  <c r="I24" i="1" s="1"/>
  <c r="H23" i="1"/>
  <c r="I23" i="1" s="1"/>
  <c r="H22" i="1"/>
  <c r="I22" i="1" s="1"/>
  <c r="H21" i="1"/>
  <c r="I21" i="1" s="1"/>
  <c r="H20" i="1"/>
  <c r="I20" i="1" s="1"/>
  <c r="H19" i="1"/>
  <c r="I19" i="1" s="1"/>
  <c r="H18" i="1"/>
  <c r="I18" i="1" s="1"/>
  <c r="H17" i="1"/>
  <c r="I17" i="1" s="1"/>
  <c r="H16" i="1"/>
  <c r="I16" i="1" s="1"/>
  <c r="H15" i="1"/>
  <c r="I15" i="1" s="1"/>
  <c r="H14" i="1"/>
  <c r="I14" i="1" s="1"/>
  <c r="H13" i="1"/>
  <c r="I13" i="1" s="1"/>
  <c r="H12" i="1"/>
  <c r="I12" i="1" s="1"/>
  <c r="H11" i="1"/>
  <c r="I11" i="1" s="1"/>
  <c r="H10" i="1"/>
  <c r="I10" i="1" s="1"/>
  <c r="H9" i="1"/>
  <c r="I9" i="1" s="1"/>
  <c r="H8" i="1"/>
  <c r="I8" i="1" s="1"/>
  <c r="H7" i="1"/>
  <c r="I7" i="1" s="1"/>
  <c r="H6" i="1"/>
  <c r="I6" i="1" s="1"/>
  <c r="H5" i="1"/>
  <c r="I5" i="1" s="1"/>
  <c r="I35" i="1" s="1"/>
  <c r="D7" i="1" l="1"/>
  <c r="E7" i="1" s="1"/>
  <c r="D5" i="1"/>
  <c r="D6" i="1"/>
  <c r="E6" i="1" s="1"/>
  <c r="D9" i="1"/>
  <c r="E9" i="1" s="1"/>
  <c r="D10" i="1"/>
  <c r="E10" i="1" s="1"/>
  <c r="D11" i="1"/>
  <c r="E11" i="1" s="1"/>
  <c r="D12" i="1"/>
  <c r="E12" i="1" s="1"/>
  <c r="D8" i="1"/>
  <c r="E8" i="1" s="1"/>
  <c r="E5" i="1" l="1"/>
  <c r="E35" i="1" l="1"/>
</calcChain>
</file>

<file path=xl/sharedStrings.xml><?xml version="1.0" encoding="utf-8"?>
<sst xmlns="http://schemas.openxmlformats.org/spreadsheetml/2006/main" count="74" uniqueCount="31">
  <si>
    <t>UBICACIÓN</t>
  </si>
  <si>
    <t>TINTAS</t>
  </si>
  <si>
    <t xml:space="preserve">VR. BRUTO </t>
  </si>
  <si>
    <t xml:space="preserve"> IVA </t>
  </si>
  <si>
    <t xml:space="preserve"> VR. TOTAL </t>
  </si>
  <si>
    <t>blanco y negro</t>
  </si>
  <si>
    <t>policromía</t>
  </si>
  <si>
    <t>Corriente Primer cuadernillo Nacional - un día de lunes a sábado
(valor centímetro por columna)</t>
  </si>
  <si>
    <t>Corriente Primer cuadernillo Nacional - un día domingo
(valor centímetro por columna)</t>
  </si>
  <si>
    <t>Sección avisos judiciales nacional, un día de lunes a sábado
(valor centímetro por columna)</t>
  </si>
  <si>
    <t>Sección avisos judiciales nacional, un día domingo.
(valor centímetro por columna)</t>
  </si>
  <si>
    <t>Sección Clasificados nacional, un día de lunes a sábado
(valor centímetro por columna)</t>
  </si>
  <si>
    <t>Sección Clasificados nacional, un día domingo.(valor centímetro por columna)</t>
  </si>
  <si>
    <t xml:space="preserve"> VR. NETO</t>
  </si>
  <si>
    <t>Nota: Los valores ofertado deben incluir IVA y gastos de operación.</t>
  </si>
  <si>
    <t>Aviso página completa falsa portada nacional</t>
  </si>
  <si>
    <t>Aviso página completa impar nacional</t>
  </si>
  <si>
    <t>Aviso media página horizontal impar nacional</t>
  </si>
  <si>
    <t>Aviso media página vertical impar nacional</t>
  </si>
  <si>
    <t>Aviso cuarto de página horizontal impar nacional</t>
  </si>
  <si>
    <t>Aviso cuarto de página vertical impar nacional</t>
  </si>
  <si>
    <t>Policromía</t>
  </si>
  <si>
    <t>Aviso media página horizontal corriente nacional</t>
  </si>
  <si>
    <t>Aviso página completa corriente nacional</t>
  </si>
  <si>
    <t>Aviso media página vertical corriente nacional</t>
  </si>
  <si>
    <t>Aviso cuarto de página horizontal corriente nacional</t>
  </si>
  <si>
    <t>Aviso cuarto de página vertical corriente nacional</t>
  </si>
  <si>
    <t>ESTUDIO MERCADO PUBLICACIONES DE LEY</t>
  </si>
  <si>
    <t>LA  REPUBLICA</t>
  </si>
  <si>
    <t>VALOR PROMEDIO</t>
  </si>
  <si>
    <t>En el presente estudio de mercado se incluyen los items cotizados por las empresas, a fin de tener una guia para los casos en que se deba realizar las diferentes publicaciones, indicando que el valor total que resulta en este estudio de mercado no será el valor a adjudicar, toda vez que se hará por el valor estimado por la Entidad a manera de bolsa.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</si>
</sst>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quot;$&quot;\ * #,##0.00_);_(&quot;$&quot;\ * \(#,##0.00\);_(&quot;$&quot;\ * &quot;-&quot;??_);_(@_)"/>
    <numFmt numFmtId="165" formatCode="_(&quot;$&quot;\ * #,##0_);_(&quot;$&quot;\ * \(#,##0\);_(&quot;$&quot;\ * &quot;-&quot;??_);_(@_)"/>
  </numFmts>
  <fonts count="7" x14ac:knownFonts="1">
    <font>
      <sz val="11"/>
      <color theme="1"/>
      <name val="Calibri"/>
      <family val="2"/>
      <scheme val="minor"/>
    </font>
    <font>
      <sz val="11"/>
      <color theme="1"/>
      <name val="Calibri"/>
      <family val="2"/>
      <scheme val="minor"/>
    </font>
    <font>
      <sz val="11"/>
      <color theme="1"/>
      <name val="Arial Narrow"/>
      <family val="2"/>
    </font>
    <font>
      <b/>
      <sz val="11"/>
      <color theme="1"/>
      <name val="Arial Narrow"/>
      <family val="2"/>
    </font>
    <font>
      <b/>
      <sz val="12"/>
      <color theme="1"/>
      <name val="Arial Narrow"/>
      <family val="2"/>
    </font>
    <font>
      <sz val="16"/>
      <color theme="1"/>
      <name val="Arial Narrow"/>
      <family val="2"/>
    </font>
    <font>
      <b/>
      <sz val="18"/>
      <color theme="1"/>
      <name val="Arial Narrow"/>
      <family val="2"/>
    </font>
  </fonts>
  <fills count="8">
    <fill>
      <patternFill patternType="none"/>
    </fill>
    <fill>
      <patternFill patternType="gray125"/>
    </fill>
    <fill>
      <patternFill patternType="solid">
        <fgColor theme="0" tint="-0.249977111117893"/>
        <bgColor indexed="64"/>
      </patternFill>
    </fill>
    <fill>
      <patternFill patternType="solid">
        <fgColor theme="1"/>
        <bgColor indexed="64"/>
      </patternFill>
    </fill>
    <fill>
      <patternFill patternType="solid">
        <fgColor rgb="FFFFFF00"/>
        <bgColor indexed="64"/>
      </patternFill>
    </fill>
    <fill>
      <patternFill patternType="solid">
        <fgColor theme="5"/>
        <bgColor indexed="64"/>
      </patternFill>
    </fill>
    <fill>
      <patternFill patternType="solid">
        <fgColor theme="0" tint="-0.14999847407452621"/>
        <bgColor indexed="64"/>
      </patternFill>
    </fill>
    <fill>
      <patternFill patternType="solid">
        <fgColor theme="4" tint="0.79998168889431442"/>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2">
    <xf numFmtId="0" fontId="0" fillId="0" borderId="0"/>
    <xf numFmtId="164" fontId="1" fillId="0" borderId="0" applyFont="0" applyFill="0" applyBorder="0" applyAlignment="0" applyProtection="0"/>
  </cellStyleXfs>
  <cellXfs count="29">
    <xf numFmtId="0" fontId="0" fillId="0" borderId="0" xfId="0"/>
    <xf numFmtId="0" fontId="2" fillId="0" borderId="0" xfId="0" applyFont="1"/>
    <xf numFmtId="165" fontId="2" fillId="0" borderId="1" xfId="1" applyNumberFormat="1" applyFont="1" applyBorder="1" applyAlignment="1">
      <alignment vertical="center"/>
    </xf>
    <xf numFmtId="0" fontId="3" fillId="2" borderId="1" xfId="0" applyFont="1" applyFill="1" applyBorder="1" applyAlignment="1">
      <alignment vertical="center" wrapText="1"/>
    </xf>
    <xf numFmtId="0" fontId="2" fillId="0" borderId="1" xfId="0" applyFont="1" applyBorder="1" applyAlignment="1">
      <alignment vertical="center" wrapText="1"/>
    </xf>
    <xf numFmtId="0" fontId="2" fillId="0" borderId="1" xfId="0" applyFont="1" applyBorder="1"/>
    <xf numFmtId="0" fontId="3" fillId="2" borderId="3" xfId="0" applyFont="1" applyFill="1" applyBorder="1" applyAlignment="1">
      <alignment vertical="center" wrapText="1"/>
    </xf>
    <xf numFmtId="0" fontId="2" fillId="6" borderId="1" xfId="0" applyFont="1" applyFill="1" applyBorder="1"/>
    <xf numFmtId="165" fontId="2" fillId="6" borderId="1" xfId="1" applyNumberFormat="1" applyFont="1" applyFill="1" applyBorder="1" applyAlignment="1">
      <alignment vertical="center"/>
    </xf>
    <xf numFmtId="165" fontId="2" fillId="6" borderId="3" xfId="1" applyNumberFormat="1" applyFont="1" applyFill="1" applyBorder="1" applyAlignment="1">
      <alignment vertical="center"/>
    </xf>
    <xf numFmtId="165" fontId="3" fillId="7" borderId="1" xfId="0" applyNumberFormat="1" applyFont="1" applyFill="1" applyBorder="1"/>
    <xf numFmtId="165" fontId="2" fillId="3" borderId="3" xfId="1" applyNumberFormat="1" applyFont="1" applyFill="1" applyBorder="1" applyAlignment="1">
      <alignment vertical="center"/>
    </xf>
    <xf numFmtId="165" fontId="2" fillId="3" borderId="1" xfId="1" applyNumberFormat="1" applyFont="1" applyFill="1" applyBorder="1" applyAlignment="1">
      <alignment vertical="center"/>
    </xf>
    <xf numFmtId="0" fontId="5" fillId="0" borderId="0" xfId="0" applyFont="1"/>
    <xf numFmtId="0" fontId="2" fillId="0" borderId="0" xfId="0" applyFont="1" applyAlignment="1">
      <alignment vertical="center" wrapText="1"/>
    </xf>
    <xf numFmtId="165" fontId="2" fillId="0" borderId="0" xfId="1" applyNumberFormat="1" applyFont="1" applyBorder="1" applyAlignment="1">
      <alignment vertical="center"/>
    </xf>
    <xf numFmtId="165" fontId="3" fillId="7" borderId="0" xfId="0" applyNumberFormat="1" applyFont="1" applyFill="1"/>
    <xf numFmtId="165" fontId="2" fillId="4" borderId="1" xfId="1" applyNumberFormat="1" applyFont="1" applyFill="1" applyBorder="1" applyAlignment="1">
      <alignment vertical="center"/>
    </xf>
    <xf numFmtId="165" fontId="3" fillId="6" borderId="0" xfId="1" applyNumberFormat="1" applyFont="1" applyFill="1" applyBorder="1" applyAlignment="1">
      <alignment vertical="center"/>
    </xf>
    <xf numFmtId="0" fontId="5" fillId="0" borderId="4" xfId="0" applyFont="1" applyBorder="1" applyAlignment="1">
      <alignment horizontal="left" wrapText="1"/>
    </xf>
    <xf numFmtId="0" fontId="5" fillId="0" borderId="5" xfId="0" applyFont="1" applyBorder="1" applyAlignment="1">
      <alignment horizontal="left" wrapText="1"/>
    </xf>
    <xf numFmtId="0" fontId="5" fillId="0" borderId="6" xfId="0" applyFont="1" applyBorder="1" applyAlignment="1">
      <alignment horizontal="left" wrapText="1"/>
    </xf>
    <xf numFmtId="0" fontId="6" fillId="0" borderId="0" xfId="0" applyFont="1" applyAlignment="1">
      <alignment horizontal="center"/>
    </xf>
    <xf numFmtId="0" fontId="4" fillId="5" borderId="2" xfId="0" applyFont="1" applyFill="1" applyBorder="1" applyAlignment="1">
      <alignment horizontal="center"/>
    </xf>
    <xf numFmtId="0" fontId="3" fillId="4" borderId="1" xfId="0" applyFont="1" applyFill="1" applyBorder="1" applyAlignment="1">
      <alignment vertical="center" wrapText="1"/>
    </xf>
    <xf numFmtId="0" fontId="3" fillId="2" borderId="1" xfId="0" applyFont="1" applyFill="1" applyBorder="1" applyAlignment="1">
      <alignment vertical="center" wrapText="1"/>
    </xf>
    <xf numFmtId="0" fontId="3" fillId="7" borderId="1" xfId="0" applyFont="1" applyFill="1" applyBorder="1" applyAlignment="1">
      <alignment horizontal="center" wrapText="1"/>
    </xf>
    <xf numFmtId="0" fontId="3" fillId="2" borderId="1" xfId="0" applyFont="1" applyFill="1" applyBorder="1" applyAlignment="1">
      <alignment horizontal="center" vertical="center" wrapText="1"/>
    </xf>
    <xf numFmtId="0" fontId="4" fillId="4" borderId="2" xfId="0" applyFont="1" applyFill="1" applyBorder="1" applyAlignment="1">
      <alignment horizontal="center"/>
    </xf>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38"/>
  <sheetViews>
    <sheetView tabSelected="1" topLeftCell="A13" zoomScale="70" zoomScaleNormal="70" workbookViewId="0">
      <selection activeCell="I42" sqref="I42"/>
    </sheetView>
  </sheetViews>
  <sheetFormatPr baseColWidth="10" defaultColWidth="11.42578125" defaultRowHeight="16.5" x14ac:dyDescent="0.3"/>
  <cols>
    <col min="1" max="1" width="49.5703125" style="1" customWidth="1"/>
    <col min="2" max="2" width="11.28515625" style="1" customWidth="1"/>
    <col min="3" max="4" width="16.5703125" style="1" customWidth="1"/>
    <col min="5" max="5" width="22.5703125" style="1" customWidth="1"/>
    <col min="6" max="6" width="17" style="1" customWidth="1"/>
    <col min="7" max="7" width="16.28515625" style="1" customWidth="1"/>
    <col min="8" max="8" width="15.140625" style="1" customWidth="1"/>
    <col min="9" max="9" width="25.5703125" style="1" customWidth="1"/>
    <col min="10" max="10" width="21.140625" style="1" customWidth="1"/>
    <col min="11" max="16384" width="11.42578125" style="1"/>
  </cols>
  <sheetData>
    <row r="1" spans="1:10" ht="23.25" x14ac:dyDescent="0.35">
      <c r="A1" s="22" t="s">
        <v>27</v>
      </c>
      <c r="B1" s="22"/>
      <c r="C1" s="22"/>
      <c r="D1" s="22"/>
      <c r="E1" s="22"/>
      <c r="F1" s="22"/>
      <c r="G1" s="22"/>
      <c r="H1" s="22"/>
      <c r="I1" s="22"/>
      <c r="J1" s="22"/>
    </row>
    <row r="2" spans="1:10" x14ac:dyDescent="0.3">
      <c r="C2" s="28"/>
      <c r="D2" s="28"/>
      <c r="E2" s="28"/>
      <c r="F2" s="23" t="s">
        <v>28</v>
      </c>
      <c r="G2" s="23"/>
      <c r="H2" s="23"/>
      <c r="I2" s="23"/>
      <c r="J2" s="7"/>
    </row>
    <row r="3" spans="1:10" ht="21.75" customHeight="1" x14ac:dyDescent="0.3">
      <c r="A3" s="27" t="s">
        <v>0</v>
      </c>
      <c r="B3" s="25" t="s">
        <v>1</v>
      </c>
      <c r="C3" s="25" t="s">
        <v>13</v>
      </c>
      <c r="D3" s="25" t="s">
        <v>3</v>
      </c>
      <c r="E3" s="3" t="s">
        <v>4</v>
      </c>
      <c r="F3" s="24" t="s">
        <v>2</v>
      </c>
      <c r="G3" s="25" t="s">
        <v>13</v>
      </c>
      <c r="H3" s="25" t="s">
        <v>3</v>
      </c>
      <c r="I3" s="6" t="s">
        <v>4</v>
      </c>
      <c r="J3" s="26" t="s">
        <v>29</v>
      </c>
    </row>
    <row r="4" spans="1:10" x14ac:dyDescent="0.3">
      <c r="A4" s="27"/>
      <c r="B4" s="25"/>
      <c r="C4" s="25"/>
      <c r="D4" s="25"/>
      <c r="E4" s="3"/>
      <c r="F4" s="24"/>
      <c r="G4" s="25"/>
      <c r="H4" s="25"/>
      <c r="I4" s="6"/>
      <c r="J4" s="26"/>
    </row>
    <row r="5" spans="1:10" ht="78" customHeight="1" x14ac:dyDescent="0.3">
      <c r="A5" s="4" t="s">
        <v>7</v>
      </c>
      <c r="B5" s="4" t="s">
        <v>5</v>
      </c>
      <c r="C5" s="2">
        <v>124150</v>
      </c>
      <c r="D5" s="2">
        <f t="shared" ref="D5:D12" si="0">+C5*19%</f>
        <v>23588.5</v>
      </c>
      <c r="E5" s="8">
        <f>+C5+D5</f>
        <v>147738.5</v>
      </c>
      <c r="F5" s="17">
        <v>151260</v>
      </c>
      <c r="G5" s="2">
        <v>151260</v>
      </c>
      <c r="H5" s="2">
        <f t="shared" ref="H5:H34" si="1">+G5*19%</f>
        <v>28739.4</v>
      </c>
      <c r="I5" s="9">
        <f t="shared" ref="I5:I34" si="2">+F5+H5</f>
        <v>179999.4</v>
      </c>
      <c r="J5" s="10">
        <f>AVERAGE(E5,I5)</f>
        <v>163868.95000000001</v>
      </c>
    </row>
    <row r="6" spans="1:10" ht="69" customHeight="1" x14ac:dyDescent="0.3">
      <c r="A6" s="4" t="s">
        <v>8</v>
      </c>
      <c r="B6" s="4" t="s">
        <v>5</v>
      </c>
      <c r="C6" s="2">
        <v>148980</v>
      </c>
      <c r="D6" s="2">
        <f t="shared" si="0"/>
        <v>28306.2</v>
      </c>
      <c r="E6" s="8">
        <f t="shared" ref="E6:E34" si="3">+C6+D6</f>
        <v>177286.2</v>
      </c>
      <c r="F6" s="17">
        <v>151260</v>
      </c>
      <c r="G6" s="2">
        <v>151260</v>
      </c>
      <c r="H6" s="2">
        <f t="shared" si="1"/>
        <v>28739.4</v>
      </c>
      <c r="I6" s="9">
        <f t="shared" si="2"/>
        <v>179999.4</v>
      </c>
      <c r="J6" s="10">
        <f t="shared" ref="J6:J34" si="4">AVERAGE(E6,I6)</f>
        <v>178642.8</v>
      </c>
    </row>
    <row r="7" spans="1:10" ht="83.25" customHeight="1" x14ac:dyDescent="0.3">
      <c r="A7" s="4" t="s">
        <v>7</v>
      </c>
      <c r="B7" s="4" t="s">
        <v>6</v>
      </c>
      <c r="C7" s="2">
        <v>203450</v>
      </c>
      <c r="D7" s="2">
        <f t="shared" si="0"/>
        <v>38655.5</v>
      </c>
      <c r="E7" s="8">
        <f t="shared" si="3"/>
        <v>242105.5</v>
      </c>
      <c r="F7" s="17">
        <v>253470</v>
      </c>
      <c r="G7" s="2">
        <v>253470</v>
      </c>
      <c r="H7" s="2">
        <f t="shared" si="1"/>
        <v>48159.3</v>
      </c>
      <c r="I7" s="9">
        <f t="shared" si="2"/>
        <v>301629.3</v>
      </c>
      <c r="J7" s="10">
        <f t="shared" si="4"/>
        <v>271867.40000000002</v>
      </c>
    </row>
    <row r="8" spans="1:10" ht="69" customHeight="1" x14ac:dyDescent="0.3">
      <c r="A8" s="4" t="s">
        <v>8</v>
      </c>
      <c r="B8" s="4" t="s">
        <v>6</v>
      </c>
      <c r="C8" s="2">
        <v>244140</v>
      </c>
      <c r="D8" s="2">
        <f t="shared" si="0"/>
        <v>46386.6</v>
      </c>
      <c r="E8" s="8">
        <f t="shared" si="3"/>
        <v>290526.59999999998</v>
      </c>
      <c r="F8" s="17">
        <v>253470</v>
      </c>
      <c r="G8" s="2">
        <v>253470</v>
      </c>
      <c r="H8" s="2">
        <f t="shared" si="1"/>
        <v>48159.3</v>
      </c>
      <c r="I8" s="9">
        <f t="shared" si="2"/>
        <v>301629.3</v>
      </c>
      <c r="J8" s="10">
        <f t="shared" si="4"/>
        <v>296077.94999999995</v>
      </c>
    </row>
    <row r="9" spans="1:10" ht="42" customHeight="1" x14ac:dyDescent="0.3">
      <c r="A9" s="4" t="s">
        <v>9</v>
      </c>
      <c r="B9" s="4" t="s">
        <v>5</v>
      </c>
      <c r="C9" s="2">
        <v>49159.5</v>
      </c>
      <c r="D9" s="2">
        <f t="shared" si="0"/>
        <v>9340.3050000000003</v>
      </c>
      <c r="E9" s="8">
        <f t="shared" si="3"/>
        <v>58499.805</v>
      </c>
      <c r="F9" s="17">
        <v>52521</v>
      </c>
      <c r="G9" s="2">
        <v>52521</v>
      </c>
      <c r="H9" s="2">
        <f t="shared" si="1"/>
        <v>9978.99</v>
      </c>
      <c r="I9" s="9">
        <f t="shared" si="2"/>
        <v>62499.99</v>
      </c>
      <c r="J9" s="10">
        <f t="shared" si="4"/>
        <v>60499.897499999999</v>
      </c>
    </row>
    <row r="10" spans="1:10" ht="69.75" customHeight="1" x14ac:dyDescent="0.3">
      <c r="A10" s="4" t="s">
        <v>10</v>
      </c>
      <c r="B10" s="4" t="s">
        <v>5</v>
      </c>
      <c r="C10" s="2">
        <v>58991.4</v>
      </c>
      <c r="D10" s="2">
        <f t="shared" si="0"/>
        <v>11208.366</v>
      </c>
      <c r="E10" s="8">
        <f t="shared" si="3"/>
        <v>70199.766000000003</v>
      </c>
      <c r="F10" s="17">
        <v>52521</v>
      </c>
      <c r="G10" s="2">
        <v>52521</v>
      </c>
      <c r="H10" s="2">
        <f t="shared" si="1"/>
        <v>9978.99</v>
      </c>
      <c r="I10" s="9">
        <f t="shared" si="2"/>
        <v>62499.99</v>
      </c>
      <c r="J10" s="10">
        <f t="shared" si="4"/>
        <v>66349.877999999997</v>
      </c>
    </row>
    <row r="11" spans="1:10" ht="84.75" customHeight="1" x14ac:dyDescent="0.3">
      <c r="A11" s="4" t="s">
        <v>11</v>
      </c>
      <c r="B11" s="4" t="s">
        <v>5</v>
      </c>
      <c r="C11" s="2">
        <v>49159.5</v>
      </c>
      <c r="D11" s="2">
        <f t="shared" si="0"/>
        <v>9340.3050000000003</v>
      </c>
      <c r="E11" s="8">
        <f t="shared" si="3"/>
        <v>58499.805</v>
      </c>
      <c r="F11" s="17">
        <v>0</v>
      </c>
      <c r="G11" s="12">
        <v>0</v>
      </c>
      <c r="H11" s="12">
        <f t="shared" si="1"/>
        <v>0</v>
      </c>
      <c r="I11" s="11">
        <f t="shared" si="2"/>
        <v>0</v>
      </c>
      <c r="J11" s="10">
        <f t="shared" si="4"/>
        <v>29249.9025</v>
      </c>
    </row>
    <row r="12" spans="1:10" ht="68.25" customHeight="1" x14ac:dyDescent="0.3">
      <c r="A12" s="4" t="s">
        <v>12</v>
      </c>
      <c r="B12" s="4" t="s">
        <v>5</v>
      </c>
      <c r="C12" s="2">
        <v>58991.4</v>
      </c>
      <c r="D12" s="2">
        <f t="shared" si="0"/>
        <v>11208.366</v>
      </c>
      <c r="E12" s="8">
        <f t="shared" si="3"/>
        <v>70199.766000000003</v>
      </c>
      <c r="F12" s="17">
        <v>0</v>
      </c>
      <c r="G12" s="12">
        <v>0</v>
      </c>
      <c r="H12" s="12">
        <f t="shared" si="1"/>
        <v>0</v>
      </c>
      <c r="I12" s="11">
        <f t="shared" si="2"/>
        <v>0</v>
      </c>
      <c r="J12" s="10">
        <f t="shared" si="4"/>
        <v>35099.883000000002</v>
      </c>
    </row>
    <row r="13" spans="1:10" ht="63" customHeight="1" x14ac:dyDescent="0.3">
      <c r="A13" s="5" t="s">
        <v>15</v>
      </c>
      <c r="B13" s="5" t="s">
        <v>21</v>
      </c>
      <c r="C13" s="2">
        <v>179280400</v>
      </c>
      <c r="D13" s="2">
        <f>+C13*19%</f>
        <v>34063276</v>
      </c>
      <c r="E13" s="8">
        <f t="shared" si="3"/>
        <v>213343676</v>
      </c>
      <c r="F13" s="17">
        <v>110561000</v>
      </c>
      <c r="G13" s="2">
        <v>110561000</v>
      </c>
      <c r="H13" s="2">
        <f t="shared" si="1"/>
        <v>21006590</v>
      </c>
      <c r="I13" s="9">
        <f t="shared" si="2"/>
        <v>131567590</v>
      </c>
      <c r="J13" s="10">
        <f t="shared" si="4"/>
        <v>172455633</v>
      </c>
    </row>
    <row r="14" spans="1:10" ht="30" customHeight="1" x14ac:dyDescent="0.3">
      <c r="A14" s="5" t="s">
        <v>23</v>
      </c>
      <c r="B14" s="5" t="s">
        <v>21</v>
      </c>
      <c r="C14" s="2">
        <v>65917800</v>
      </c>
      <c r="D14" s="2">
        <f t="shared" ref="D14:D34" si="5">+C14*19%</f>
        <v>12524382</v>
      </c>
      <c r="E14" s="8">
        <f t="shared" si="3"/>
        <v>78442182</v>
      </c>
      <c r="F14" s="17">
        <v>31231125</v>
      </c>
      <c r="G14" s="2">
        <v>31231125</v>
      </c>
      <c r="H14" s="2">
        <f t="shared" si="1"/>
        <v>5933913.75</v>
      </c>
      <c r="I14" s="9">
        <f t="shared" si="2"/>
        <v>37165038.75</v>
      </c>
      <c r="J14" s="10">
        <f t="shared" si="4"/>
        <v>57803610.375</v>
      </c>
    </row>
    <row r="15" spans="1:10" ht="30" customHeight="1" x14ac:dyDescent="0.3">
      <c r="A15" s="5" t="s">
        <v>16</v>
      </c>
      <c r="B15" s="5" t="s">
        <v>21</v>
      </c>
      <c r="C15" s="2">
        <v>91821400</v>
      </c>
      <c r="D15" s="2">
        <f t="shared" si="5"/>
        <v>17446066</v>
      </c>
      <c r="E15" s="8">
        <f t="shared" si="3"/>
        <v>109267466</v>
      </c>
      <c r="F15" s="17">
        <v>45367500</v>
      </c>
      <c r="G15" s="2">
        <v>45367500</v>
      </c>
      <c r="H15" s="2">
        <f t="shared" si="1"/>
        <v>8619825</v>
      </c>
      <c r="I15" s="9">
        <f t="shared" si="2"/>
        <v>53987325</v>
      </c>
      <c r="J15" s="10">
        <f t="shared" si="4"/>
        <v>81627395.5</v>
      </c>
    </row>
    <row r="16" spans="1:10" ht="30" customHeight="1" x14ac:dyDescent="0.3">
      <c r="A16" s="5" t="s">
        <v>22</v>
      </c>
      <c r="B16" s="5" t="s">
        <v>21</v>
      </c>
      <c r="C16" s="2">
        <v>32958900</v>
      </c>
      <c r="D16" s="2">
        <f t="shared" si="5"/>
        <v>6262191</v>
      </c>
      <c r="E16" s="8">
        <f t="shared" si="3"/>
        <v>39221091</v>
      </c>
      <c r="F16" s="17">
        <v>21544950</v>
      </c>
      <c r="G16" s="2">
        <v>21544950</v>
      </c>
      <c r="H16" s="2">
        <f t="shared" si="1"/>
        <v>4093540.5</v>
      </c>
      <c r="I16" s="9">
        <f t="shared" si="2"/>
        <v>25638490.5</v>
      </c>
      <c r="J16" s="10">
        <f t="shared" si="4"/>
        <v>32429790.75</v>
      </c>
    </row>
    <row r="17" spans="1:10" ht="30" customHeight="1" x14ac:dyDescent="0.3">
      <c r="A17" s="5" t="s">
        <v>17</v>
      </c>
      <c r="B17" s="5" t="s">
        <v>21</v>
      </c>
      <c r="C17" s="2">
        <v>45910800</v>
      </c>
      <c r="D17" s="2">
        <f t="shared" si="5"/>
        <v>8723052</v>
      </c>
      <c r="E17" s="8">
        <f t="shared" si="3"/>
        <v>54633852</v>
      </c>
      <c r="F17" s="17">
        <v>28167300</v>
      </c>
      <c r="G17" s="2">
        <v>28167300</v>
      </c>
      <c r="H17" s="2">
        <f t="shared" si="1"/>
        <v>5351787</v>
      </c>
      <c r="I17" s="9">
        <f t="shared" si="2"/>
        <v>33519087</v>
      </c>
      <c r="J17" s="10">
        <f t="shared" si="4"/>
        <v>44076469.5</v>
      </c>
    </row>
    <row r="18" spans="1:10" ht="30" customHeight="1" x14ac:dyDescent="0.3">
      <c r="A18" s="5" t="s">
        <v>24</v>
      </c>
      <c r="B18" s="5" t="s">
        <v>21</v>
      </c>
      <c r="C18" s="2">
        <v>32958900</v>
      </c>
      <c r="D18" s="2">
        <f t="shared" si="5"/>
        <v>6262191</v>
      </c>
      <c r="E18" s="8">
        <f t="shared" si="3"/>
        <v>39221091</v>
      </c>
      <c r="F18" s="17">
        <v>25853940</v>
      </c>
      <c r="G18" s="2">
        <v>25853940</v>
      </c>
      <c r="H18" s="2">
        <f t="shared" si="1"/>
        <v>4912248.5999999996</v>
      </c>
      <c r="I18" s="9">
        <f t="shared" si="2"/>
        <v>30766188.600000001</v>
      </c>
      <c r="J18" s="10">
        <f t="shared" si="4"/>
        <v>34993639.799999997</v>
      </c>
    </row>
    <row r="19" spans="1:10" ht="30" customHeight="1" x14ac:dyDescent="0.3">
      <c r="A19" s="5" t="s">
        <v>18</v>
      </c>
      <c r="B19" s="5" t="s">
        <v>21</v>
      </c>
      <c r="C19" s="2">
        <v>45910800</v>
      </c>
      <c r="D19" s="2">
        <f t="shared" si="5"/>
        <v>8723052</v>
      </c>
      <c r="E19" s="8">
        <f t="shared" si="3"/>
        <v>54633852</v>
      </c>
      <c r="F19" s="17">
        <v>31922940</v>
      </c>
      <c r="G19" s="2">
        <v>31922940</v>
      </c>
      <c r="H19" s="2">
        <f t="shared" si="1"/>
        <v>6065358.5999999996</v>
      </c>
      <c r="I19" s="9">
        <f t="shared" si="2"/>
        <v>37988298.600000001</v>
      </c>
      <c r="J19" s="10">
        <f t="shared" si="4"/>
        <v>46311075.299999997</v>
      </c>
    </row>
    <row r="20" spans="1:10" ht="30" customHeight="1" x14ac:dyDescent="0.3">
      <c r="A20" s="5" t="s">
        <v>25</v>
      </c>
      <c r="B20" s="5" t="s">
        <v>21</v>
      </c>
      <c r="C20" s="2">
        <v>16479450</v>
      </c>
      <c r="D20" s="2">
        <f t="shared" si="5"/>
        <v>3131095.5</v>
      </c>
      <c r="E20" s="8">
        <f t="shared" si="3"/>
        <v>19610545.5</v>
      </c>
      <c r="F20" s="17">
        <v>10138800</v>
      </c>
      <c r="G20" s="2">
        <v>10138800</v>
      </c>
      <c r="H20" s="2">
        <f t="shared" si="1"/>
        <v>1926372</v>
      </c>
      <c r="I20" s="9">
        <f t="shared" si="2"/>
        <v>12065172</v>
      </c>
      <c r="J20" s="10">
        <f t="shared" si="4"/>
        <v>15837858.75</v>
      </c>
    </row>
    <row r="21" spans="1:10" ht="30" customHeight="1" x14ac:dyDescent="0.3">
      <c r="A21" s="5" t="s">
        <v>19</v>
      </c>
      <c r="B21" s="5" t="s">
        <v>21</v>
      </c>
      <c r="C21" s="2">
        <v>22955400</v>
      </c>
      <c r="D21" s="2">
        <f t="shared" si="5"/>
        <v>4361526</v>
      </c>
      <c r="E21" s="8">
        <f t="shared" si="3"/>
        <v>27316926</v>
      </c>
      <c r="F21" s="17">
        <v>12518800</v>
      </c>
      <c r="G21" s="2">
        <v>12518800</v>
      </c>
      <c r="H21" s="2">
        <f t="shared" si="1"/>
        <v>2378572</v>
      </c>
      <c r="I21" s="9">
        <f t="shared" si="2"/>
        <v>14897372</v>
      </c>
      <c r="J21" s="10">
        <f t="shared" si="4"/>
        <v>21107149</v>
      </c>
    </row>
    <row r="22" spans="1:10" ht="30" customHeight="1" x14ac:dyDescent="0.3">
      <c r="A22" s="5" t="s">
        <v>26</v>
      </c>
      <c r="B22" s="5" t="s">
        <v>21</v>
      </c>
      <c r="C22" s="2">
        <v>16479450</v>
      </c>
      <c r="D22" s="2">
        <f t="shared" si="5"/>
        <v>3131095.5</v>
      </c>
      <c r="E22" s="8">
        <f t="shared" si="3"/>
        <v>19610545.5</v>
      </c>
      <c r="F22" s="17">
        <v>10645740</v>
      </c>
      <c r="G22" s="2">
        <v>10645740</v>
      </c>
      <c r="H22" s="2">
        <f t="shared" si="1"/>
        <v>2022690.6</v>
      </c>
      <c r="I22" s="9">
        <f t="shared" si="2"/>
        <v>12668430.6</v>
      </c>
      <c r="J22" s="10">
        <f t="shared" si="4"/>
        <v>16139488.050000001</v>
      </c>
    </row>
    <row r="23" spans="1:10" ht="30" customHeight="1" x14ac:dyDescent="0.3">
      <c r="A23" s="5" t="s">
        <v>20</v>
      </c>
      <c r="B23" s="5" t="s">
        <v>21</v>
      </c>
      <c r="C23" s="2">
        <v>22955400</v>
      </c>
      <c r="D23" s="2">
        <f t="shared" si="5"/>
        <v>4361526</v>
      </c>
      <c r="E23" s="8">
        <f t="shared" si="3"/>
        <v>27316926</v>
      </c>
      <c r="F23" s="17">
        <v>13144740</v>
      </c>
      <c r="G23" s="2">
        <v>13144740</v>
      </c>
      <c r="H23" s="2">
        <f t="shared" si="1"/>
        <v>2497500.6</v>
      </c>
      <c r="I23" s="9">
        <f t="shared" si="2"/>
        <v>15642240.6</v>
      </c>
      <c r="J23" s="10">
        <f t="shared" si="4"/>
        <v>21479583.300000001</v>
      </c>
    </row>
    <row r="24" spans="1:10" ht="30" customHeight="1" x14ac:dyDescent="0.3">
      <c r="A24" s="5" t="s">
        <v>15</v>
      </c>
      <c r="B24" s="4" t="s">
        <v>5</v>
      </c>
      <c r="C24" s="12">
        <v>0</v>
      </c>
      <c r="D24" s="12">
        <f t="shared" si="5"/>
        <v>0</v>
      </c>
      <c r="E24" s="8">
        <f t="shared" si="3"/>
        <v>0</v>
      </c>
      <c r="F24" s="17">
        <v>88448800</v>
      </c>
      <c r="G24" s="2">
        <v>88448800</v>
      </c>
      <c r="H24" s="2">
        <f t="shared" si="1"/>
        <v>16805272</v>
      </c>
      <c r="I24" s="9">
        <f t="shared" si="2"/>
        <v>105254072</v>
      </c>
      <c r="J24" s="10">
        <f t="shared" si="4"/>
        <v>52627036</v>
      </c>
    </row>
    <row r="25" spans="1:10" ht="30" customHeight="1" x14ac:dyDescent="0.3">
      <c r="A25" s="5" t="s">
        <v>23</v>
      </c>
      <c r="B25" s="4" t="s">
        <v>5</v>
      </c>
      <c r="C25" s="2">
        <v>40224600</v>
      </c>
      <c r="D25" s="2">
        <f t="shared" si="5"/>
        <v>7642674</v>
      </c>
      <c r="E25" s="8">
        <f t="shared" si="3"/>
        <v>47867274</v>
      </c>
      <c r="F25" s="17">
        <v>18621375</v>
      </c>
      <c r="G25" s="2">
        <v>18621375</v>
      </c>
      <c r="H25" s="2">
        <f t="shared" si="1"/>
        <v>3538061.25</v>
      </c>
      <c r="I25" s="9">
        <f t="shared" si="2"/>
        <v>22159436.25</v>
      </c>
      <c r="J25" s="10">
        <f t="shared" si="4"/>
        <v>35013355.125</v>
      </c>
    </row>
    <row r="26" spans="1:10" ht="30" customHeight="1" x14ac:dyDescent="0.3">
      <c r="A26" s="5" t="s">
        <v>16</v>
      </c>
      <c r="B26" s="4" t="s">
        <v>5</v>
      </c>
      <c r="C26" s="2">
        <v>61705800</v>
      </c>
      <c r="D26" s="2">
        <f t="shared" si="5"/>
        <v>11724102</v>
      </c>
      <c r="E26" s="8">
        <f t="shared" si="3"/>
        <v>73429902</v>
      </c>
      <c r="F26" s="17">
        <v>25702500</v>
      </c>
      <c r="G26" s="2">
        <v>25702500</v>
      </c>
      <c r="H26" s="2">
        <f t="shared" si="1"/>
        <v>4883475</v>
      </c>
      <c r="I26" s="9">
        <f t="shared" si="2"/>
        <v>30585975</v>
      </c>
      <c r="J26" s="10">
        <f t="shared" si="4"/>
        <v>52007938.5</v>
      </c>
    </row>
    <row r="27" spans="1:10" ht="30" customHeight="1" x14ac:dyDescent="0.3">
      <c r="A27" s="5" t="s">
        <v>22</v>
      </c>
      <c r="B27" s="4" t="s">
        <v>5</v>
      </c>
      <c r="C27" s="2">
        <v>20112300</v>
      </c>
      <c r="D27" s="2">
        <f t="shared" si="5"/>
        <v>3821337</v>
      </c>
      <c r="E27" s="8">
        <f t="shared" si="3"/>
        <v>23933637</v>
      </c>
      <c r="F27" s="17">
        <v>12857100</v>
      </c>
      <c r="G27" s="2">
        <v>12857100</v>
      </c>
      <c r="H27" s="2">
        <f t="shared" si="1"/>
        <v>2442849</v>
      </c>
      <c r="I27" s="9">
        <f t="shared" si="2"/>
        <v>15299949</v>
      </c>
      <c r="J27" s="10">
        <f t="shared" si="4"/>
        <v>19616793</v>
      </c>
    </row>
    <row r="28" spans="1:10" ht="32.25" customHeight="1" x14ac:dyDescent="0.3">
      <c r="A28" s="5" t="s">
        <v>17</v>
      </c>
      <c r="B28" s="4" t="s">
        <v>5</v>
      </c>
      <c r="C28" s="2">
        <v>30852900</v>
      </c>
      <c r="D28" s="2">
        <f t="shared" si="5"/>
        <v>5862051</v>
      </c>
      <c r="E28" s="8">
        <f t="shared" si="3"/>
        <v>36714951</v>
      </c>
      <c r="F28" s="17">
        <v>15071350</v>
      </c>
      <c r="G28" s="2">
        <v>15071350</v>
      </c>
      <c r="H28" s="2">
        <f t="shared" si="1"/>
        <v>2863556.5</v>
      </c>
      <c r="I28" s="9">
        <f t="shared" si="2"/>
        <v>17934906.5</v>
      </c>
      <c r="J28" s="10">
        <f t="shared" si="4"/>
        <v>27324928.75</v>
      </c>
    </row>
    <row r="29" spans="1:10" ht="30" customHeight="1" x14ac:dyDescent="0.3">
      <c r="A29" s="5" t="s">
        <v>24</v>
      </c>
      <c r="B29" s="4" t="s">
        <v>5</v>
      </c>
      <c r="C29" s="2">
        <v>20112300</v>
      </c>
      <c r="D29" s="2">
        <f t="shared" si="5"/>
        <v>3821337</v>
      </c>
      <c r="E29" s="8">
        <f t="shared" si="3"/>
        <v>23933637</v>
      </c>
      <c r="F29" s="17">
        <v>15428520</v>
      </c>
      <c r="G29" s="2">
        <v>15428520</v>
      </c>
      <c r="H29" s="2">
        <f t="shared" si="1"/>
        <v>2931418.8</v>
      </c>
      <c r="I29" s="9">
        <f t="shared" si="2"/>
        <v>18359938.800000001</v>
      </c>
      <c r="J29" s="10">
        <f t="shared" si="4"/>
        <v>21146787.899999999</v>
      </c>
    </row>
    <row r="30" spans="1:10" ht="30" customHeight="1" x14ac:dyDescent="0.3">
      <c r="A30" s="5" t="s">
        <v>18</v>
      </c>
      <c r="B30" s="4" t="s">
        <v>5</v>
      </c>
      <c r="C30" s="2">
        <v>30852900</v>
      </c>
      <c r="D30" s="2">
        <f t="shared" si="5"/>
        <v>5862051</v>
      </c>
      <c r="E30" s="8">
        <f t="shared" si="3"/>
        <v>36714951</v>
      </c>
      <c r="F30" s="17">
        <v>18085620</v>
      </c>
      <c r="G30" s="2">
        <v>18085620</v>
      </c>
      <c r="H30" s="2">
        <f t="shared" si="1"/>
        <v>3436267.8</v>
      </c>
      <c r="I30" s="9">
        <f t="shared" si="2"/>
        <v>21521887.800000001</v>
      </c>
      <c r="J30" s="10">
        <f t="shared" si="4"/>
        <v>29118419.399999999</v>
      </c>
    </row>
    <row r="31" spans="1:10" ht="30" customHeight="1" x14ac:dyDescent="0.3">
      <c r="A31" s="5" t="s">
        <v>25</v>
      </c>
      <c r="B31" s="4" t="s">
        <v>5</v>
      </c>
      <c r="C31" s="2">
        <v>10056450</v>
      </c>
      <c r="D31" s="2">
        <f t="shared" si="5"/>
        <v>1910725.5</v>
      </c>
      <c r="E31" s="8">
        <f t="shared" si="3"/>
        <v>11967175.5</v>
      </c>
      <c r="F31" s="17">
        <v>6050400</v>
      </c>
      <c r="G31" s="2">
        <v>6050400</v>
      </c>
      <c r="H31" s="2">
        <f t="shared" si="1"/>
        <v>1149576</v>
      </c>
      <c r="I31" s="9">
        <f t="shared" si="2"/>
        <v>7199976</v>
      </c>
      <c r="J31" s="10">
        <f t="shared" si="4"/>
        <v>9583575.75</v>
      </c>
    </row>
    <row r="32" spans="1:10" ht="30" customHeight="1" x14ac:dyDescent="0.3">
      <c r="A32" s="5" t="s">
        <v>19</v>
      </c>
      <c r="B32" s="4" t="s">
        <v>5</v>
      </c>
      <c r="C32" s="2">
        <v>15426450</v>
      </c>
      <c r="D32" s="2">
        <f t="shared" si="5"/>
        <v>2931025.5</v>
      </c>
      <c r="E32" s="8">
        <f t="shared" si="3"/>
        <v>18357475.5</v>
      </c>
      <c r="F32" s="17">
        <v>7092400</v>
      </c>
      <c r="G32" s="2">
        <v>7092400</v>
      </c>
      <c r="H32" s="2">
        <f t="shared" si="1"/>
        <v>1347556</v>
      </c>
      <c r="I32" s="9">
        <f t="shared" si="2"/>
        <v>8439956</v>
      </c>
      <c r="J32" s="10">
        <f t="shared" si="4"/>
        <v>13398715.75</v>
      </c>
    </row>
    <row r="33" spans="1:10" ht="30" customHeight="1" x14ac:dyDescent="0.3">
      <c r="A33" s="5" t="s">
        <v>26</v>
      </c>
      <c r="B33" s="4" t="s">
        <v>5</v>
      </c>
      <c r="C33" s="2">
        <v>10056150</v>
      </c>
      <c r="D33" s="2">
        <f t="shared" si="5"/>
        <v>1910668.5</v>
      </c>
      <c r="E33" s="8">
        <f t="shared" si="3"/>
        <v>11966818.5</v>
      </c>
      <c r="F33" s="17">
        <v>6352920</v>
      </c>
      <c r="G33" s="2">
        <v>6352920</v>
      </c>
      <c r="H33" s="2">
        <f t="shared" si="1"/>
        <v>1207054.8</v>
      </c>
      <c r="I33" s="9">
        <f t="shared" si="2"/>
        <v>7559974.7999999998</v>
      </c>
      <c r="J33" s="10">
        <f t="shared" si="4"/>
        <v>9763396.6500000004</v>
      </c>
    </row>
    <row r="34" spans="1:10" ht="30" customHeight="1" x14ac:dyDescent="0.3">
      <c r="A34" s="5" t="s">
        <v>20</v>
      </c>
      <c r="B34" s="4" t="s">
        <v>5</v>
      </c>
      <c r="C34" s="2">
        <v>15426450</v>
      </c>
      <c r="D34" s="2">
        <f t="shared" si="5"/>
        <v>2931025.5</v>
      </c>
      <c r="E34" s="8">
        <f t="shared" si="3"/>
        <v>18357475.5</v>
      </c>
      <c r="F34" s="17">
        <v>7447020</v>
      </c>
      <c r="G34" s="2">
        <v>7447020</v>
      </c>
      <c r="H34" s="2">
        <f t="shared" si="1"/>
        <v>1414933.8</v>
      </c>
      <c r="I34" s="9">
        <f t="shared" si="2"/>
        <v>8861953.8000000007</v>
      </c>
      <c r="J34" s="10">
        <f t="shared" si="4"/>
        <v>13609714.65</v>
      </c>
    </row>
    <row r="35" spans="1:10" ht="30" customHeight="1" x14ac:dyDescent="0.3">
      <c r="B35" s="14"/>
      <c r="C35" s="15"/>
      <c r="D35" s="15"/>
      <c r="E35" s="18">
        <f>SUM(E5:E34)</f>
        <v>986976505.94200003</v>
      </c>
      <c r="F35" s="15"/>
      <c r="G35" s="15"/>
      <c r="H35" s="15"/>
      <c r="I35" s="18">
        <f>SUM(I5:I34)</f>
        <v>670171516.9799999</v>
      </c>
      <c r="J35" s="16">
        <f>SUM(J5:J34)</f>
        <v>828574011.46099997</v>
      </c>
    </row>
    <row r="37" spans="1:10" ht="29.25" customHeight="1" thickBot="1" x14ac:dyDescent="0.35">
      <c r="A37" s="13" t="s">
        <v>14</v>
      </c>
    </row>
    <row r="38" spans="1:10" ht="72" customHeight="1" thickBot="1" x14ac:dyDescent="0.35">
      <c r="A38" s="19" t="s">
        <v>30</v>
      </c>
      <c r="B38" s="20"/>
      <c r="C38" s="20"/>
      <c r="D38" s="20"/>
      <c r="E38" s="20"/>
      <c r="F38" s="20"/>
      <c r="G38" s="20"/>
      <c r="H38" s="20"/>
      <c r="I38" s="20"/>
      <c r="J38" s="21"/>
    </row>
  </sheetData>
  <mergeCells count="12">
    <mergeCell ref="A38:J38"/>
    <mergeCell ref="A1:J1"/>
    <mergeCell ref="F2:I2"/>
    <mergeCell ref="F3:F4"/>
    <mergeCell ref="G3:G4"/>
    <mergeCell ref="H3:H4"/>
    <mergeCell ref="J3:J4"/>
    <mergeCell ref="D3:D4"/>
    <mergeCell ref="C3:C4"/>
    <mergeCell ref="A3:A4"/>
    <mergeCell ref="B3:B4"/>
    <mergeCell ref="C2:E2"/>
  </mergeCells>
  <printOptions horizontalCentered="1" verticalCentered="1"/>
  <pageMargins left="0.9055118110236221" right="0.70866141732283472" top="0.74803149606299213" bottom="0.74803149606299213" header="0.31496062992125984" footer="0.31496062992125984"/>
  <pageSetup scale="7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Ana Nelsy Franco Camargo</dc:creator>
  <cp:lastModifiedBy>Ismael Antonio Puentes Bermudez</cp:lastModifiedBy>
  <cp:lastPrinted>2018-02-01T17:17:59Z</cp:lastPrinted>
  <dcterms:created xsi:type="dcterms:W3CDTF">2018-01-29T14:19:33Z</dcterms:created>
  <dcterms:modified xsi:type="dcterms:W3CDTF">2023-06-20T17:10:56Z</dcterms:modified>
</cp:coreProperties>
</file>