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fileserver\publica\140-OCI\2024\Liderazgo Estrategico\Evaluación Independiente del SCI\"/>
    </mc:Choice>
  </mc:AlternateContent>
  <xr:revisionPtr revIDLastSave="0" documentId="13_ncr:1_{E75C9523-A283-4379-AD55-48D4D6C386AF}" xr6:coauthVersionLast="47" xr6:coauthVersionMax="47" xr10:uidLastSave="{00000000-0000-0000-0000-000000000000}"/>
  <bookViews>
    <workbookView xWindow="-120" yWindow="-120" windowWidth="20730" windowHeight="11160" xr2:uid="{83260B9D-E95E-419B-936D-A7641C31092D}"/>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[2]BDATOS!#REF!</definedName>
    <definedName name="\CA">#REF!</definedName>
    <definedName name="\i">#REF!</definedName>
    <definedName name="\m">#REF!</definedName>
    <definedName name="__123Graph_AC86W2CE" hidden="1">[3]WIZ!$G$19:$G$30</definedName>
    <definedName name="__123Graph_AC86W2ROLL" hidden="1">[3]WIZ!$F$19:$F$30</definedName>
    <definedName name="__123Graph_AC86W3CE" hidden="1">[3]WIZ!$J$19:$J$30</definedName>
    <definedName name="__123Graph_AC86W3ROLL" hidden="1">[3]WIZ!$I$19:$I$30</definedName>
    <definedName name="__123Graph_B" hidden="1">[3]WIZ!$G$32:$G$43</definedName>
    <definedName name="__123Graph_BC86W2CE" hidden="1">[3]WIZ!$G$32:$G$43</definedName>
    <definedName name="__123Graph_BC86W2ROLL" hidden="1">[3]WIZ!$F$32:$F$43</definedName>
    <definedName name="__123Graph_BC86W3CE" hidden="1">[3]WIZ!$J$32:$J$43</definedName>
    <definedName name="__123Graph_BC86W3ROLL" hidden="1">[3]WIZ!$I$32:$I$43</definedName>
    <definedName name="__123Graph_LBL_A" hidden="1">[3]WIZ!$G$19:$G$30</definedName>
    <definedName name="__123Graph_LBL_AC86W2CE" hidden="1">[3]WIZ!$G$19:$G$30</definedName>
    <definedName name="__123Graph_LBL_AC86W2ROLL" hidden="1">[3]WIZ!$F$19:$F$30</definedName>
    <definedName name="__123Graph_LBL_AC86W3CE" hidden="1">[3]WIZ!$J$19:$J$30</definedName>
    <definedName name="__123Graph_LBL_AC86W3ROLL" hidden="1">[3]WIZ!$I$19:$I$30</definedName>
    <definedName name="__123Graph_LBL_B" hidden="1">[3]WIZ!$G$32:$G$43</definedName>
    <definedName name="__123Graph_LBL_BC86W2CE" hidden="1">[3]WIZ!$G$32:$G$43</definedName>
    <definedName name="__123Graph_LBL_BC86W2ROLL" hidden="1">[3]WIZ!$F$32:$F$43</definedName>
    <definedName name="__123Graph_LBL_BC86W3CE" hidden="1">[3]WIZ!$J$32:$J$43</definedName>
    <definedName name="__123Graph_LBL_BC86W3ROLL" hidden="1">[3]WIZ!$I$32:$I$43</definedName>
    <definedName name="__123Graph_X" hidden="1">[3]WIZ!$B$19:$B$30</definedName>
    <definedName name="__123Graph_XC86W2CE" hidden="1">[3]WIZ!$B$19:$B$30</definedName>
    <definedName name="__123Graph_XC86W2ROLL" hidden="1">[3]WIZ!$B$19:$B$30</definedName>
    <definedName name="__123Graph_XC86W3CE" hidden="1">[3]WIZ!$B$19:$B$30</definedName>
    <definedName name="__123Graph_XC86W3ROLL" hidden="1">[3]WIZ!$B$19:$B$30</definedName>
    <definedName name="_1__123Graph_AC86W_2" hidden="1">[3]WIZ!$F$19:$F$30</definedName>
    <definedName name="_10__123Graph_LBL_BC86W_2" hidden="1">[3]WIZ!$F$32:$F$43</definedName>
    <definedName name="_11__123Graph_LBL_BC86W30" hidden="1">[3]WIZ!$AE$32:$AE$43</definedName>
    <definedName name="_12__123Graph_LBL_BC86W90" hidden="1">[3]WIZ!$AF$32:$AF$43</definedName>
    <definedName name="_13__123Graph_XC86W30" hidden="1">[3]WIZ!$B$19:$B$30</definedName>
    <definedName name="_14__123Graph_XC86W90" hidden="1">[3]WIZ!$B$19:$B$30</definedName>
    <definedName name="_2__123Graph_AC86W30" hidden="1">[3]WIZ!$AE$19:$AE$30</definedName>
    <definedName name="_296">'[4]384-Acciones Corporacion'!#REF!</definedName>
    <definedName name="_3__123Graph_AC86W90" hidden="1">[3]WIZ!$AF$19:$AF$30</definedName>
    <definedName name="_304">'[4]384-Acciones Corporacion'!#REF!</definedName>
    <definedName name="_312">'[4]384-Acciones Corporacion'!#REF!</definedName>
    <definedName name="_320">'[4]384-Acciones Corporacion'!#REF!</definedName>
    <definedName name="_336">'[4]384-Acciones Corporacion'!#REF!</definedName>
    <definedName name="_344">'[4]384-Acciones Corporacion'!#REF!</definedName>
    <definedName name="_352">'[4]384-Acciones Corporacion'!#REF!</definedName>
    <definedName name="_4__123Graph_BC86W_2" hidden="1">[3]WIZ!$F$32:$F$43</definedName>
    <definedName name="_5__123Graph_BC86W30" hidden="1">[3]WIZ!$AE$32:$AE$43</definedName>
    <definedName name="_522">'[4]384-Acciones Corporacion'!#REF!</definedName>
    <definedName name="_530">'[4]384-Acciones Corporacion'!#REF!</definedName>
    <definedName name="_546">'[4]384-Acciones Corporacion'!#REF!</definedName>
    <definedName name="_554">'[4]384-Acciones Corporacion'!#REF!</definedName>
    <definedName name="_562">'[4]384-Acciones Corporacion'!#REF!</definedName>
    <definedName name="_6__123Graph_BC86W90" hidden="1">[3]WIZ!$AF$32:$AF$43</definedName>
    <definedName name="_7__123Graph_LBL_AC86W_2" hidden="1">[3]WIZ!$F$19:$F$30</definedName>
    <definedName name="_8__123Graph_LBL_AC86W30" hidden="1">[3]WIZ!$AE$19:$AE$30</definedName>
    <definedName name="_9__123Graph_LBL_AC86W90" hidden="1">[3]WIZ!$AF$19:$AF$30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'[5]B.BTA.S.VALORES'!#REF!</definedName>
    <definedName name="_Sort" hidden="1">#REF!</definedName>
    <definedName name="A">[6]oficial!$A$1:$H$160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'[7]Oper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 localSheetId="0">Conclusiones!$A$1:$Q$38</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[2]BDATOS!#REF!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[2]BDATOS!#REF!</definedName>
    <definedName name="conotros">#REF!</definedName>
    <definedName name="Contagio030">SUMIF([8]DATA1!$B$1:$B$65536,[9]Octubre!$C1,[8]DATA1!XFA$1:XFA$65536)</definedName>
    <definedName name="Contagio060">SUMIF([8]DATA1!$B$1:$B$65536,[9]Octubre!$C1,[8]DATA1!XFA$1:XFA$65536)</definedName>
    <definedName name="Contagio090">SUMIF([8]DATA1!$B$1:$B$65536,[9]Octubre!$C1,[8]DATA1!XFA$1:XFA$65536)</definedName>
    <definedName name="Contagio120">SUMIF([8]DATA1!$B$1:$B$65536,[9]Octubre!$C1,[8]DATA1!XFA$1:XFA$65536)</definedName>
    <definedName name="Contagio150">SUMIF([8]DATA1!$B$1:$B$65536,[9]Octubre!$C1,[8]DATA1!XFA$1:XFA$65536)</definedName>
    <definedName name="Contagio180">SUMIF([8]DATA1!$B$1:$B$65536,[9]Octubre!$C1,[8]DATA1!XFA$1:XFA$65536)</definedName>
    <definedName name="ContAverage">[10]!ContAverage</definedName>
    <definedName name="CORDEN">#REF!</definedName>
    <definedName name="CREDITO">[11]oficial!$H$1:$H$160</definedName>
    <definedName name="CUENTA96">#REF!</definedName>
    <definedName name="Cuentas">[12]Cuentas!$B$3:$E$41</definedName>
    <definedName name="d">[13]Cuentas!$B$3:$E$42</definedName>
    <definedName name="DEBITO">[11]oficial!$G$1:$G$160</definedName>
    <definedName name="dfsd">SUMIF([8]DATA1!$B$1:$B$65536,[9]Octubre!$C1,[8]DATA1!K$1:K$65536)</definedName>
    <definedName name="Div" hidden="1">'[5]B.BTA.S.VALORES'!#REF!</definedName>
    <definedName name="Divide">#REF!</definedName>
    <definedName name="doce">'[14]Anexo-Participaciones Dic-11'!$E$22</definedName>
    <definedName name="ELIEXTRA">'[15]ELIMINA EXT'!$A$3:$Y$217</definedName>
    <definedName name="ELIFIL">[15]ELIMINA!$A$4:$AM$231</definedName>
    <definedName name="ELIMEXT">#REF!</definedName>
    <definedName name="ELIMINA">#REF!</definedName>
    <definedName name="entidades">#REF!</definedName>
    <definedName name="EPIANDES">#REF!</definedName>
    <definedName name="ESCRIBA">[2]BDATOS!#REF!</definedName>
    <definedName name="ESTADOS_FINANCIEROS_A_PROCESAR">#REF!</definedName>
    <definedName name="ESTCAM">#REF!</definedName>
    <definedName name="ET">#REF!</definedName>
    <definedName name="FailureActual">[10]!FailureActual</definedName>
    <definedName name="FailurePlan">[10]!FailurePlan</definedName>
    <definedName name="FILEXT">[15]FILIALEXT!$A$1:$L$4091</definedName>
    <definedName name="FILIAL">[15]FILIAL!$A$3:$AE$5414</definedName>
    <definedName name="FleetAdj">[10]!FleetAdj</definedName>
    <definedName name="FleetNoAdj">[10]!FleetNoAdj</definedName>
    <definedName name="GastosRegionales_Monto">'[16]Gastos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[17]!LLPModel</definedName>
    <definedName name="MATRIZ">[18]MATRIZ!$A$7:$BY$4664</definedName>
    <definedName name="MC.PL_Cuentas">#REF!</definedName>
    <definedName name="MC.PL_Monto">#REF!</definedName>
    <definedName name="MESANT">#REF!</definedName>
    <definedName name="MESES">'[19]7'!$AL$3:$AL$7</definedName>
    <definedName name="MESHOY">#REF!</definedName>
    <definedName name="Mora030">SUMIF([8]DATA1!$B$1:$B$65536,[9]Octubre!$C1,[8]DATA1!XFA$1:XFA$65536)</definedName>
    <definedName name="Mora060">SUMIF([8]DATA1!$B$1:$B$65536,[9]Octubre!$C1,[8]DATA1!XFA$1:XFA$65536)</definedName>
    <definedName name="Mora090">SUMIF([8]DATA1!$B$1:$B$65536,[9]Octubre!$C1,[8]DATA1!XFA$1:XFA$65536)</definedName>
    <definedName name="Mora120">SUMIF([8]DATA1!$B$1:$B$65536,[9]Octubre!$C1,[8]DATA1!XFA$1:XFA$65536)</definedName>
    <definedName name="Mora150">SUMIF([8]DATA1!$B$1:$B$65536,[9]Octubre!$C1,[8]DATA1!XFA$1:XFA$65536)</definedName>
    <definedName name="Mora180">SUMIF([8]DATA1!$B$1:$B$65536,[9]Octubre!$C1,[8]DATA1!XFA$1:XFA$65536)</definedName>
    <definedName name="MultiSelectNames">#REF!</definedName>
    <definedName name="Nivel">#REF!</definedName>
    <definedName name="NOPUC">#REF!</definedName>
    <definedName name="OFI">[11]oficial!$A$1:$H$160</definedName>
    <definedName name="ORDEN1">#REF!</definedName>
    <definedName name="ORDEN2">#REF!</definedName>
    <definedName name="ORDEN3">#REF!</definedName>
    <definedName name="ORDEN4">#REF!</definedName>
    <definedName name="ORDEN5">#REF!</definedName>
    <definedName name="ORDEN6">#REF!</definedName>
    <definedName name="p">'[20]Participación Accionaria Junio '!$K$11</definedName>
    <definedName name="PAS">#REF!</definedName>
    <definedName name="PAT">#REF!</definedName>
    <definedName name="Pcnt.Competencia">IF([21]Resumen!B1&gt;0.01,IF([21]Resumen!XFD1&gt;0.01,[21]Resumen!XFD1/[21]Resumen!B1,0),0)</definedName>
    <definedName name="Pcnt.COMSAL">IF([21]Resumen!D1&gt;0.01,IF([21]Resumen!XFD1&gt;0.01,[21]Resumen!XFD1/[21]Resumen!D1,0),0)</definedName>
    <definedName name="PL.120_Cuentas">'[22]Time Deposits (PL.120)'!$C$7:$C$10</definedName>
    <definedName name="PL.120_Monto">'[22]Time Deposits (PL.120)'!$E$7:$E$10</definedName>
    <definedName name="PL.501_Cuentas">'[16]Swap Gain MtM (PL.501)'!$C$7:$C$12</definedName>
    <definedName name="PL.501_Monto">'[16]Swap Gain MtM (PL.501)'!$E$7:$E$12</definedName>
    <definedName name="PL.502_Cuentas">'[16]Gain on Sale of OREOs (PL.502)'!$C$7:$C$9</definedName>
    <definedName name="PL.502_Monto">'[16]Gain on Sale of OREOs (PL.502)'!$E$7:$E$9</definedName>
    <definedName name="PL.505_Monto">'[16]Other Income (PL.505)'!$E$8:$E$39</definedName>
    <definedName name="PL.581_Cuentas">'[16]Other Compensation (PL.581)'!$C$7:$C$19</definedName>
    <definedName name="PL.581_Monto">'[16]Other Compensation (PL.581)'!$E$7:$E$19</definedName>
    <definedName name="PL.601_Cuentas">'[16]Other Comp Benefits (PL.601)'!$C$7:$C$19</definedName>
    <definedName name="PL.601_Monto">'[16]Other Comp Benefits (PL.601)'!$E$7:$E$19</definedName>
    <definedName name="PL.621_Cuentas">'[16]Rents Build &amp; Park (PL.621)'!$C$7:$C$10</definedName>
    <definedName name="PL.621_Monto">'[16]Rents Build &amp; Park (PL.621)'!$E$7:$E$10</definedName>
    <definedName name="PL.657_Cuentas">'[16]Consulting Fees (PL.657)'!$C$7:$C$13</definedName>
    <definedName name="PL.657_Monto">'[16]Consulting Fees (PL.657)'!$E$7:$E$13</definedName>
    <definedName name="PL.661_Cuentas">'[16]Professional Services (PL.661)'!$C$7:$C$15</definedName>
    <definedName name="PL.661_Monto">'[16]Professional Services (PL.661)'!$E$7:$E$15</definedName>
    <definedName name="PL.665_Cuentas">'[16]Insurance (PL.665)'!$C$7:$C$16</definedName>
    <definedName name="PL.665_Monto">'[16]Insurance (PL.665)'!$E$7:$E$16</definedName>
    <definedName name="PL.713_Cuentas">'[16]Frauds (PL.713)'!$C$7:$C$16</definedName>
    <definedName name="PL.713_Monto">'[16]Frauds (PL.713)'!$E$7:$E$16</definedName>
    <definedName name="PL.717_Cuentas">'[22]Corporate Expenses (PL.717)'!$D$8:$D$43</definedName>
    <definedName name="PL.717_Monto">'[22]Corporate Expenses (PL.717)'!$F$8:$F$43</definedName>
    <definedName name="PL.721_Cuentas">'[16]Veh &amp; Equ Maintenance (PL.721)'!$C$7:$C$13</definedName>
    <definedName name="PL.721_Monto">'[16]Veh &amp; Equ Maintenance (PL.721)'!$E$7:$E$13</definedName>
    <definedName name="PL.741_Cuentas">'[16]Representation Expnses (PL.741)'!$C$7:$C$16</definedName>
    <definedName name="PL.741_Monto">'[16]Representation Expnses (PL.741)'!$E$7:$E$16</definedName>
    <definedName name="PL.773_Monto">'[16]Other Services (PL.773)'!$E$8:$E$43</definedName>
    <definedName name="PL.797_Cuentas">'[16]Depreciation (PL.797)'!$C$7:$C$12</definedName>
    <definedName name="PL.797_Monto">'[16]Depreciation (PL.797)'!$E$7:$E$12</definedName>
    <definedName name="PRES">#REF!</definedName>
    <definedName name="PRES1">#REF!</definedName>
    <definedName name="Presup">SUMIF([23]DATA!$H$1:$H$65536,#REF!&amp;"-"&amp;#REF!&amp;"-"&amp;MONTH(#REF!),[23]DATA!$G$1:$G$65536)</definedName>
    <definedName name="ProductivityWith">[10]!ProductivityWith</definedName>
    <definedName name="ProductivityWithout">[10]!ProductivityWithout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SUMIF([8]DATA1!$B$1:$B$65536,[9]Octubre!$C1,[8]DATA1!XFA$1:XFA$65536)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SUMIF([8]DATA2!XFB$1:XFB$65536,[9]Octubre!$C1,[8]DATA2!A$1:A$65536)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SUMIF([8]DATA1!$B$1:$B$65536,[9]Octubre!$C1,[8]DATA1!K$1:K$65536)</definedName>
    <definedName name="Total_Mora">SUMIF([8]DATA1!$B$1:$B$65536,[9]Octubre!$C1,[8]DATA1!K$1:K$65536)</definedName>
    <definedName name="TypesOfTransaction">#REF!</definedName>
    <definedName name="uno">'[14]Anexo-Participaciones Dic-11'!$E$9</definedName>
    <definedName name="utilidad">'[7]Estado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[6]oficial!$G$1:$G$160</definedName>
    <definedName name="we">SUMIF([8]DATA1!$B$1:$B$65536,[9]Octubre!$C1,[8]DATA1!XFA$1:XFA$65536)</definedName>
    <definedName name="weq">SUMIF([8]DATA1!$B$1:$B$65536,[9]Octubre!$C1,[8]DATA1!XFA$1:XFA$65536)</definedName>
    <definedName name="wrn.CONSOLIDADO." hidden="1">{#N/A,#N/A,FALSE,"ANEXO1";"ACTIVO",#N/A,FALSE,"ANEXO1";"PASIVO",#N/A,FALSE,"ANEXO1";"G Y P",#N/A,FALSE,"ANEXO1"}</definedName>
    <definedName name="ws" hidden="1">{"'Sheet1'!$A$1:$F$179"}</definedName>
    <definedName name="XXX">#REF!</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1" l="1"/>
  <c r="O33" i="1"/>
  <c r="E33" i="1"/>
  <c r="G31" i="1"/>
  <c r="O31" i="1"/>
  <c r="E31" i="1"/>
  <c r="G29" i="1"/>
  <c r="O29" i="1"/>
  <c r="E29" i="1"/>
  <c r="G27" i="1"/>
  <c r="O27" i="1"/>
  <c r="E27" i="1"/>
  <c r="G25" i="1"/>
  <c r="O25" i="1"/>
  <c r="E25" i="1"/>
  <c r="M7" i="1"/>
</calcChain>
</file>

<file path=xl/sharedStrings.xml><?xml version="1.0" encoding="utf-8"?>
<sst xmlns="http://schemas.openxmlformats.org/spreadsheetml/2006/main" count="37" uniqueCount="36">
  <si>
    <t>Nombre de la Entidad:</t>
  </si>
  <si>
    <t>SOCIEDAD DE ACTIVOS ESPECIALES SAE SAS</t>
  </si>
  <si>
    <t>Periodo Evaluado:</t>
  </si>
  <si>
    <t xml:space="preserve">                                                                                                                                                                                                                                                                                                                                                                                                                                                                                  </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</si>
  <si>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</si>
  <si>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</si>
  <si>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</si>
  <si>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</si>
  <si>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69%                                                                                                                                                                                                                                              
2. Evaluacion de Riesgos: 71%                                                                                                                                                                                                                                                                               
3. Actividad de Control:58%                                                                                                                                                                                                                                                                                
4.Informacion y Comunicacion: 68%
5. Monitoreo: 86%                                                                                                                                                                                                                                                                   
La SAE a traves de la anterior arquitectura e,presarial hoy mapa de operacion por proceso de la entidad politicas, procesos y procedimientos,  que permiten evaluar los componentes del Sistema de Control Interno a traves del Modelo de las tres (3) lineas de defensa.</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</si>
  <si>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</si>
  <si>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</si>
  <si>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</si>
  <si>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</si>
  <si>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anterior Oficina Asesora de Planeación, hoy Direccion de Planeacion y Prospectiva y la anterior Gerencia de Riesgos Etica y Cumplimiento GRIC, hoy Oficina de Integridad - OIAC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</si>
  <si>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</si>
  <si>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</si>
  <si>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</si>
  <si>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</si>
  <si>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</si>
  <si>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</si>
  <si>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</si>
  <si>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</si>
  <si>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1.	Se cuenta con el “Código de Integridad y Buen Gobierno” V.1 el 31/12/2023. 
2.	El código de ética versión v.1 30/12/2023 implementó la línea ética en la página WEB, correo y línea nacional para la denuncia de posibles situaciones de corrupción, fraude o irregularidades.
3.	En el Primer Semestre de 2024, la entidad realizó la actualización de la Política de Riesgos de SAE V.3 de julio de 2024 la cual fue aprobada por la Junta Directiva de la entidad.
4.	Se encuentra en proceso de implementación el plan de mejora, acciones sobre posibles desviaciones en el cumplimiento del código de ética resultado de las evaluaciones de las auditorías internas.
5.	Respecto a los seguimientos que realiza la primera y segunda línea a las denuncias que den lugar a posibles ajustes de la matriz de riesgos, se requiere de la unificación de los canales de información con el fin de dar trámite a la totalidad de los requerimientos que se reciben en la entidad. 
6.	Se presentan debilidades en los procesos de Supervisión de Contratos, los cuales han sido evidenciados en las auditorías internas y evaluación mensual de la Gestión Contractual por parte de la oficina de control Interno.
8.	La entidad requiere fortalecer las estrategias implementadas respecto a conflictos de interés.
9.	En evaluación a riesgos de corrupción se evidenció debilidades en las evaluaciones y reportes como en la matriz de riesgos de corrupción debido a que no cuente con la Periodicidad de los controles, ausencia de soportes y revisión de las acciones ejecutadas trimestral. No obstante, la entidad se encuentra en proceso de actualización de las matrices de riesgos.
10.	En evaluación a riesgos de corrupción , se presentó falta de cumplimiento en la ejecución controles, evidencias, como también en el plan de tratamiento de mitigación y bajo desempeño en las acciones realizadas. Situación que limitó la revisión y evaluación de los controles por parte de la OCI. No obstante, la entidad se encuentra en proceso de actualización de las matrices de riesgos.
11.	Se presentan debilidades en el registro del control de cambios de los documentos del Sistema Integrado de Gestión, específicamente a la Política de Riesgos y Guía de Administración de Riesgos.
13.	Se presenta incremento en la recepción de tutelas, debido a debilidades en la gestión de las PQRSDT que para el Primer Semestre de 2024 se incrementaron en un 20%.
14.	Se presentan debilidades en el proceso de seguimiento continuo al cumplimiento de los planes de mejoramiento de la CGR e internos.
15.	Se evidencian debilidades en los controles implementados para lograr el cargue en debida forma que contenga la totalidad de la información frente a la etapa de supervisión del contractual, teniendo en cuenta que los últimos 6 informes de Austeridad del Gasto.
17.	En virtud del rediseño Institucional, la entidad se encuentra en proceso de actualización de los documentos del Sistema Integrado de Gestión.
18.	En el Primer Semestre de 2024, la oficina de Control Interno adelantó en cumplimiento del PAAI 2024 auditorías internas y seguimientos, en los cuales se comunican debilidades en los controles implementados.
19.	Se requiere de la implementación y seguimiento continuo del Plan de Cierre de Brechas resultado de las evaluaciones semestrales con el fin fortalecer el Sistema de Control Interno de la entidad.</t>
  </si>
  <si>
    <t>Resultado de la Evaluación Independiente del sistema de Control Interno  del Primer Semestre de 2023, la entidad formuló un total de 50 acciones de mejora relacionadas con las debilidades presentadas al componente de Ambiente de Control. De acuerdo con seguimiento efectuado se reporta el cierre de 22 actividades implementadas. No obstante, algunas de ellas se califican como no aplicables, con ejecución vencida o que no aplican para subsanar las observaciones presentadas.
La entidad no formuló acciones de mejora resultado de la evaluación Independiente del sistema de Control Interno del Segundo Semestre de 2023. Por lo cual se requiere, que resultado de la nueva evaluación se realice un Plan de Cierre de Brechas a ejecutar en el 2024.
Se requiere fortalecer las actividades de continuo monitoreo y actividades de acompañamiento a la Primera Línea para la formulación y cumplimiento del Plan de Cierre de Brechas de cada Semestre.</t>
  </si>
  <si>
    <t>Evaluación de riesgos</t>
  </si>
  <si>
    <t>1. El Plan de Acción Institucional -PAI- incluye los objetivos estratégicos, las iniciativas asociadas, las actividades y metas a implementar para su cumplimiento, y su relación con los macroprocesos y procesos existentes, que es donde se materializan los objetivos operativos de los procesos.  
2. La entidad realizó en el Primer Semestre de 2024 la actualización de la Política de Riesgos de SAE V.3 de julio de 2024 y de la Guía de Administración de Riesgos V.7 de julio de 2024.
3.  La actual Política de Riesgos de SAE, no ha sido publicada en la página WEB de la entidad conforme a lo establecido por la Resolución 1519 de 2020. Anexo Técnico 2. Numeral 2.1.5 Políticas, lineamientos y manuales. Cada sujeto obligado deberá publicar sus políticas, lineamientos y manuales, tales como, según le aplique: (a) Políticas y lineamientos sectoriales; (b) Manuales; (c) otros lineamientos y manuales que le aplique.
4. Al consultar la matriz de Riesgos de Corrupción publicada en la página WEB de SAE se referencia Versión 2 de febrero. No obstante, en validación realizada en mesa de trabajo con la OIAC se identificó que corresponde a error en la publicación. Por lo cual se deberá realizar el ajuste respectivo y mantener la trazabilidad de la publicación de la Versión No.1 Publicada en enero de 2024, de acuerdo con lo establecido en El artículo 73 de la Ley 1474 de 2011.
5. Al corte de junio 30 de 2024, la entidad adelantó la realización de 64 mesas de trabajo, en las que se ha trabajado con cada uno de los procesos para actualizar los riesgos y controles. 
6.  Resultado del seguimiento Cuatrimestral a Riesgos de Corrupción efectuado por la por la Oficina de Control Interno al Primer cuatrimestre de 2024. Se concluyó la necesidad de fortalecer el reporte de monitoreo de riesgos presentándose debilidades en la Periodicidad de los controles, ausencia de soportes y revisión de las acciones, Se evidencia falta de cumplimiento en controles, existencia de evidencias, como también cumplimiento en el plan de tratamiento de mitigación y bajo desempeño en las acciones realizadas. 
7. La oficina de control interno, en sus evaluaciones ha presentado debilidades en los controles identificados para mitigar los riesgos. Por lo que se recomienda realizar los análisis correspondientes por parte de la primera y segunda línea de defensa.
8. Al validar la información publicada en la página WEB de SAE, se observa que el manual de contratación publicado se encuentra desactualizado. Resolución 1519 de 2020. Anexo Técnico 2.  Numeral 3.4. Manual de contratación, adquisición y/o compras. Publicar el manual de contratación, políticas, guías de adquisición y compras conforme los lineamientos que expida la Agencia Nacional de Contratación Pública – Colombia Compra Eficiente.
9. En evaluación a riesgos de corrupción, se presentó falta de cumplimiento en la ejecución controles, evidencias, como también en el plan de tratamiento de mitigación y bajo desempeño en las acciones realizadas. Situación que limitó la revisión y evaluación de los controles por parte de la OCI. No obstante, la entidad se encuentra en proceso de actualización de las matrices de riesgos.</t>
  </si>
  <si>
    <t>Resultado de la Evaluación Independiente del sistema de Control Interno  del Primer Semestre de 2023, la entidad formuló un total de 8 acciones de mejora relacionadas con las debilidades presentadas al componente de Evaluación de Riesgos. De acuerdo con seguimiento efectuado se reporta el cierre de 6 actividades implementadas. No obstante, algunas de ellas se califican como no aplicables, con ejecución vencida o que no aplican para subsanar las observaciones presentadas.
La entidad no formuló acciones de mejora resultado de la evaluación Independiente del sistema de Control Interno del Segundo Semestre de 2023. Por lo cual se requiere, que resultado de la nueva evaluación se realice un Plan de Cierre de Brechas a ejecutar en el 2024.
Se requiere fortalecer las actividades de continuo monitoreo y actividades de acompañamiento a la Primera Línea para la formulación y cumplimiento del Plan de Cierre de Brechas de cada Semestre.</t>
  </si>
  <si>
    <t>Actividades de control</t>
  </si>
  <si>
    <t>1.  La entidad cuenta con una segregación de funciones relacionada con los procesos de la organización (Gestión de infraestructura tecnología, mantenimiento y soporte de aplicaciones y seguridad de la Información)
2. Se encuentran en ejecución las actividades de mejora formuladas en los planes de mejoramiento de las auditorías internas a la infraestructura tecnológica de las cuales se presentaron debilidades en actividades de control de la OTI.
3. Se cuenta con tableros de control en power BI para Sigma SAE con la lista de usuarios, perfiles, y acciones:
4. La oficina de control interno como evaluador independiente realiza las evaluaciones programadas en el PAAI y son presentadas a los líderes del proceso y al presidente de la entidad.
5. Resultado de Auditoría interna de Infraestructura Tecnológica se evidencia debilidades en la comunicación de funciones. Oportunidad de Mejora comunicada por la Oficina de Control Interno en anteriores evaluaciones.
6. A la fecha de la evaluación se evidencio perdida de la certificación en el Sistema de Gestión de Calidad.  Así mismo, se encuentra en proceso de Rediseño que permita la actualización de los documentos del Sistema Integrado de Gestión.
7. La oficina de control Interno en el Primer Semestre de 2024 realizó las siguientes evaluaciones que evidencian debilidades en la identificación, formulación o ejecución de los controles:   Seguimiento a Préstamos del FRISCO a Sociedades, Auditoría Interna de Desalojos, Auditoría de Infraestructura Tecnológica (copias de seguridad), Seguimiento a Contratos de ROM.
8. Resultado del seguimiento Cuatrimestral a Riesgos de Corrupción efectuado por la por la Oficina de Control Interno al Primer cuatrimestre de 2024. Se concluyó la necesidad de fortalecer el reporte de monitoreo de riesgos presentándose debilidades en la Periodicidad de los controles, ausencia de soportes y revisión de las acciones, Se evidencia falta de cumplimiento en controles, existencia de evidencias, como también cumplimiento en el plan de tratamiento de mitigación y bajo desempeño en las acciones realizadas. 
9. La oficina de control interno como evaluador independiente realizó las evaluaciones programadas en el PAAI y son presentadas al líder del proceso y al presidente de la entidad, a corte del 30/06/2024 la OCI ejecutó el 71% de las actividades propuestas y aprobadas.</t>
  </si>
  <si>
    <t>Resultado de la Evaluación Independiente del sistema de Control Interno  del Primer Semestre de 2023, la entidad formuló un total de 24 acciones de mejora relacionadas con las debilidades presentadas al componente de Evaluación de Riesgos. De acuerdo con seguimiento efectuado se reporta el cierre de 10 actividades de control. No obstante, algunas de ellas se califican como no aplicables, con ejecución vencida o que no aplican para subsanar las observaciones presentadas.
La entidad no formuló acciones de mejora resultado de la evaluación Independiente del sistema de Control Interno del Segundo Semestre de 2023. Por lo cual se requiere, que resultado de la nueva evaluación se realice un Plan de Cierre de Brechas a ejecutar en el 2024.
Se requiere fortalecer las actividades de continuo monitoreo y actividades de acompañamiento a la Primera Línea para la formulación y cumplimiento del Plan de Cierre de Brechas de cada Semestre.</t>
  </si>
  <si>
    <t>Información y comunicación</t>
  </si>
  <si>
    <t>1.  Se mantienen debilidades en la gestión de PQRSDT de entidad, evidenciado en Informe Semestral en el que se encuentran incremento en la recepción de tutelas, gestiones inoportunas de peticiones ciudadanas con un incremento del 28% con respecto a semestre anterior.
2. Se encuentra en proceso de ejecución acciones de mejora que permitan subsanar debilidades evidenciadas en las auditorías internas respecto a los sistemas de información de la entidad.
3. Se observa que el documento denominado Caracterización de Usuarios publicado en la página WEB de SAE corresponde a versión de 2015. Por lo cual requiere ser actualizada.
2. Resultados de la evaluación semestral de E-kogui se observan debilidades en la implementación del sistema TEMIS para la gestión litigiosa de la entidad. Se requiere que le área supervisora del contrato haga revisión del contrato, para validar términos y objeto contractual, así como las actas de entrega y liquidación y si es del caso aplicar pólizas de cumplimiento de este.
7. Los medios de comunicación interna que se encuentran establecidos son:  Correo electrónico, El parche SAE, Intranet, videos institucionales, Redes Sociales, líneas telefónicas
8. De acuerdo con lo estipulado en la política de seguridad de la información cada servidor del área cumple un rol dentro del sistema y dependiendo de esto se solicitan creación de perfiles en los diferentes aplicativos de la entidad con el fin de dar cumplimiento a las tareas del día, esto genera autoridad y responsabilidad en las tareas de acuerdo con el cargo asignado.
10. La entidad maneja los canales externos oficiales en los cuales solo se publica información de interés para los grupos objetivos los cuales son: Redes Sociales Facebook y X la cuenta es @ActivosSAE y en Instagram @Saesas1, otro canal digital es el portal web: www.saesas.gov.co.
11. Se mantienen observaciones reiterativas sobre la mejora del registro y conteo de los términos de las peticiones cuando se realizan ampliación de términos, así como la trazabilidad de las respuestas parciales que están generando solicitudes reiteradas de la ciudadanía.</t>
  </si>
  <si>
    <t>Resultado de la Evaluación Independiente del sistema de Control Interno  del Primer Semestre de 2023, la entidad formuló un total de 21 acciones de mejora relacionadas con las debilidades presentadas al componente de Información y Comunicación. De acuerdo con seguimiento efectuado se reporta el cierre de 6 actividades de control. No obstante, algunas de ellas se califican como no aplicables, con ejecución vencida o que no aplican para subsanar las observaciones presentadas.
La entidad no formuló acciones de mejora resultado de la evaluación Independiente del sistema de Control Interno del Segundo Semestre de 2023. Por lo cual se requiere, que resultado de la nueva evaluación se realice un Plan de Cierre de Brechas a ejecutar en el 2024.
Se requiere fortalecer las actividades de continuo monitoreo y actividades de acompañamiento a la Primera Línea para la formulación y cumplimiento del Plan de Cierre de Brechas de cada Semestre.</t>
  </si>
  <si>
    <t xml:space="preserve">Monitoreo </t>
  </si>
  <si>
    <t>1. En cumplimiento del cronograma de sesiones del Comité Institucional de Coordinación de Control Interno, la OCI presentó los resultados de la Gestión y Avance Plan Anual de Auditoría Interna basado en Riesgos 2024 al corte de mayo de 2024.
2. Los resultados de la evaluación independiente de la Oficina de Control Interno se encuentran publicados en la página WEB de SAE para consulta de los interesados.
3. Se presentan debilidades en el cumplimiento del cierre de brechas del FURAG.
4. Persisten debilidades en la gestión de PQRSDT de la entidad, evidenciado en evaluación semestral realizada por la Oficina de Control Interno.
5..Se presentan debilidades en la formulación y seguimiento del Plan de Cierre de Brechas. Del Plan de Cierre de Brechas existente resultado de la Evaluación Independiente del Sistema de Control Interno del Primer Semestre 2023, la entidad formuló un total de 115 actividades con cierre de 50 de ellas que corresponden a un 43%.</t>
  </si>
  <si>
    <t>Resultado de la Evaluación Independiente del sistema de Control Interno  del Primer Semestre de 2023, la entidad formuló un total de 6 acciones de mejora relacionadas con las debilidades presentadas al componente de Monitoreo. De acuerdo con seguimiento efectuado se reporta el cierre de 6 actividades de control. No obstante, algunas de ellas se califican como no aplicables, con ejecución vencida o que no aplican para subsanar las observaciones presentadas.
La entidad no formuló acciones de mejora resultado de la evaluación Independiente del sistema de Control Interno del Segundo Semestre de 2023. Por lo cual se requiere, que resultado de la nueva evaluación se realice un Plan de Cierre de Brechas a ejecutar en el 2024.
Se requiere fortalecer las actividades de continuo monitoreo y actividades de acompañamiento a la Primera Línea para la formulación y cumplimiento del Plan de Cierre de Brechas de cada Semestre.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</si>
</sst>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5" x14ac:knownFonts="1">
    <font>
      <sz val="10"/>
      <color theme="1"/>
      <name val="Arial"/>
      <family val="2"/>
    </font>
    <font>
      <b/>
      <sz val="20"/>
      <color theme="0"/>
      <name val="Arial Narrow"/>
      <family val="2"/>
    </font>
    <font>
      <b/>
      <sz val="11"/>
      <color theme="1"/>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sz val="10"/>
      <color rgb="FF0D0D0D"/>
      <name val="Arial"/>
      <family val="2"/>
    </font>
    <font>
      <sz val="10"/>
      <color rgb="FF000000"/>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9"/>
      <name val="Arial"/>
      <family val="2"/>
    </font>
    <font>
      <sz val="10"/>
      <color theme="3"/>
      <name val="Arial"/>
      <family val="2"/>
    </font>
    <font>
      <sz val="10"/>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47">
    <border>
      <left/>
      <right/>
      <top/>
      <bottom/>
      <diagonal/>
    </border>
    <border>
      <left style="thick">
        <color auto="1"/>
      </left>
      <right/>
      <top style="thick">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ck">
        <color auto="1"/>
      </left>
      <right/>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style="medium">
        <color indexed="64"/>
      </left>
      <right/>
      <top style="thin">
        <color indexed="64"/>
      </top>
      <bottom/>
      <diagonal/>
    </border>
    <border>
      <left/>
      <right/>
      <top style="thin">
        <color auto="1"/>
      </top>
      <bottom/>
      <diagonal/>
    </border>
    <border>
      <left style="medium">
        <color indexed="64"/>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medium">
        <color indexed="64"/>
      </left>
      <right/>
      <top style="hair">
        <color rgb="FF81829A"/>
      </top>
      <bottom style="thin">
        <color rgb="FF81829A"/>
      </bottom>
      <diagonal/>
    </border>
    <border>
      <left/>
      <right style="hair">
        <color rgb="FF81829A"/>
      </right>
      <top style="hair">
        <color rgb="FF81829A"/>
      </top>
      <bottom style="thin">
        <color rgb="FF81829A"/>
      </bottom>
      <diagonal/>
    </border>
    <border>
      <left style="medium">
        <color indexed="64"/>
      </left>
      <right style="thin">
        <color rgb="FF81829A"/>
      </right>
      <top style="thin">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style="thick">
        <color auto="1"/>
      </left>
      <right/>
      <top/>
      <bottom style="thick">
        <color auto="1"/>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17">
    <xf numFmtId="0" fontId="0" fillId="0" borderId="0" xfId="0"/>
    <xf numFmtId="0" fontId="0" fillId="2" borderId="0" xfId="0" applyFill="1"/>
    <xf numFmtId="0" fontId="0" fillId="2" borderId="0" xfId="0" applyFill="1" applyAlignment="1">
      <alignment horizontal="justify" vertical="center" wrapText="1"/>
    </xf>
    <xf numFmtId="0" fontId="0" fillId="2" borderId="0" xfId="0" applyFill="1" applyAlignment="1">
      <alignment horizontal="justify" wrapText="1"/>
    </xf>
    <xf numFmtId="0" fontId="0" fillId="2" borderId="1" xfId="0" applyFill="1" applyBorder="1"/>
    <xf numFmtId="0" fontId="0" fillId="2" borderId="2" xfId="0" applyFill="1" applyBorder="1"/>
    <xf numFmtId="0" fontId="0" fillId="2" borderId="3" xfId="0" applyFill="1" applyBorder="1"/>
    <xf numFmtId="0" fontId="0" fillId="2" borderId="3" xfId="0" applyFill="1" applyBorder="1" applyAlignment="1">
      <alignment horizontal="justify" vertical="center" wrapText="1"/>
    </xf>
    <xf numFmtId="0" fontId="0" fillId="2" borderId="3" xfId="0" applyFill="1" applyBorder="1" applyAlignment="1">
      <alignment horizontal="justify" wrapText="1"/>
    </xf>
    <xf numFmtId="0" fontId="0" fillId="2" borderId="4" xfId="0" applyFill="1" applyBorder="1"/>
    <xf numFmtId="0" fontId="0" fillId="2" borderId="5" xfId="0" applyFill="1" applyBorder="1"/>
    <xf numFmtId="0" fontId="0" fillId="2" borderId="6" xfId="0" applyFill="1" applyBorder="1"/>
    <xf numFmtId="0" fontId="1" fillId="3" borderId="7" xfId="0" applyFont="1" applyFill="1" applyBorder="1" applyAlignment="1">
      <alignment horizontal="center" vertical="center" wrapText="1"/>
    </xf>
    <xf numFmtId="0" fontId="2" fillId="2" borderId="8" xfId="0" applyFont="1" applyFill="1" applyBorder="1" applyAlignment="1" applyProtection="1">
      <alignment horizontal="center"/>
      <protection locked="0"/>
    </xf>
    <xf numFmtId="0" fontId="3" fillId="2" borderId="0" xfId="0" applyFont="1" applyFill="1" applyAlignment="1">
      <alignment horizontal="center"/>
    </xf>
    <xf numFmtId="0" fontId="0" fillId="2" borderId="9" xfId="0" applyFill="1" applyBorder="1"/>
    <xf numFmtId="0" fontId="1" fillId="3" borderId="10" xfId="0" applyFont="1" applyFill="1" applyBorder="1" applyAlignment="1">
      <alignment horizontal="center" vertical="center" wrapText="1"/>
    </xf>
    <xf numFmtId="0" fontId="1" fillId="3" borderId="8" xfId="0" applyFont="1" applyFill="1" applyBorder="1" applyAlignment="1">
      <alignment horizontal="center" vertical="center"/>
    </xf>
    <xf numFmtId="164" fontId="3" fillId="2" borderId="11" xfId="0" applyNumberFormat="1" applyFont="1" applyFill="1" applyBorder="1" applyAlignment="1" applyProtection="1">
      <alignment horizontal="center" vertical="center"/>
      <protection locked="0"/>
    </xf>
    <xf numFmtId="164" fontId="3" fillId="2" borderId="12" xfId="0" applyNumberFormat="1" applyFont="1" applyFill="1" applyBorder="1" applyAlignment="1" applyProtection="1">
      <alignment horizontal="center" vertical="center"/>
      <protection locked="0"/>
    </xf>
    <xf numFmtId="164" fontId="3" fillId="2" borderId="13" xfId="0" applyNumberFormat="1" applyFont="1" applyFill="1" applyBorder="1" applyAlignment="1" applyProtection="1">
      <alignment horizontal="center" vertical="center"/>
      <protection locked="0"/>
    </xf>
    <xf numFmtId="164" fontId="3" fillId="2" borderId="0" xfId="0" applyNumberFormat="1" applyFont="1" applyFill="1" applyAlignment="1">
      <alignment horizontal="center"/>
    </xf>
    <xf numFmtId="0" fontId="4" fillId="2" borderId="0" xfId="0" applyFont="1" applyFill="1" applyAlignment="1">
      <alignment vertical="center"/>
    </xf>
    <xf numFmtId="164" fontId="3" fillId="2" borderId="0" xfId="0" applyNumberFormat="1" applyFont="1" applyFill="1" applyAlignment="1">
      <alignment horizontal="justify" vertical="center" wrapText="1"/>
    </xf>
    <xf numFmtId="0" fontId="5" fillId="3" borderId="1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9" fontId="6" fillId="3" borderId="17" xfId="0" applyNumberFormat="1" applyFont="1" applyFill="1" applyBorder="1" applyAlignment="1" applyProtection="1">
      <alignment horizontal="center" vertical="center" wrapText="1"/>
      <protection hidden="1"/>
    </xf>
    <xf numFmtId="0" fontId="7" fillId="2" borderId="0" xfId="0" applyFont="1" applyFill="1" applyAlignment="1">
      <alignment horizontal="center" vertical="center"/>
    </xf>
    <xf numFmtId="0" fontId="8" fillId="2" borderId="0" xfId="0" applyFont="1" applyFill="1" applyAlignment="1">
      <alignment horizontal="justify" wrapText="1"/>
    </xf>
    <xf numFmtId="0" fontId="8" fillId="2" borderId="0" xfId="0" applyFont="1" applyFill="1"/>
    <xf numFmtId="0" fontId="5" fillId="3" borderId="18"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20" xfId="0" applyFont="1" applyFill="1" applyBorder="1" applyAlignment="1">
      <alignment horizontal="center" vertical="center"/>
    </xf>
    <xf numFmtId="0" fontId="5" fillId="2" borderId="0" xfId="0" applyFont="1" applyFill="1" applyAlignment="1">
      <alignment horizontal="center" vertical="center"/>
    </xf>
    <xf numFmtId="0" fontId="9" fillId="2" borderId="21" xfId="0" applyFont="1" applyFill="1" applyBorder="1" applyAlignment="1">
      <alignment horizontal="center" vertical="center"/>
    </xf>
    <xf numFmtId="0" fontId="9" fillId="2" borderId="22" xfId="0" applyFont="1" applyFill="1" applyBorder="1" applyAlignment="1">
      <alignment horizontal="center" vertical="center"/>
    </xf>
    <xf numFmtId="0" fontId="9" fillId="2" borderId="22" xfId="0" applyFont="1" applyFill="1" applyBorder="1" applyAlignment="1">
      <alignment horizontal="justify" vertical="center" wrapText="1"/>
    </xf>
    <xf numFmtId="0" fontId="9" fillId="2" borderId="0" xfId="0" applyFont="1" applyFill="1" applyAlignment="1">
      <alignment horizontal="center" vertical="center"/>
    </xf>
    <xf numFmtId="49" fontId="10" fillId="2" borderId="23" xfId="0" applyNumberFormat="1" applyFont="1" applyFill="1" applyBorder="1" applyAlignment="1">
      <alignment horizontal="left" vertical="center" wrapText="1"/>
    </xf>
    <xf numFmtId="49" fontId="10" fillId="2" borderId="24" xfId="0" applyNumberFormat="1" applyFont="1" applyFill="1" applyBorder="1" applyAlignment="1">
      <alignment horizontal="left" vertical="center" wrapText="1"/>
    </xf>
    <xf numFmtId="49" fontId="11" fillId="2" borderId="25" xfId="0" applyNumberFormat="1" applyFont="1" applyFill="1" applyBorder="1" applyAlignment="1" applyProtection="1">
      <alignment horizontal="center" vertical="center" wrapText="1"/>
      <protection locked="0"/>
    </xf>
    <xf numFmtId="49" fontId="12" fillId="2" borderId="26" xfId="0" applyNumberFormat="1" applyFont="1" applyFill="1" applyBorder="1" applyAlignment="1" applyProtection="1">
      <alignment horizontal="left" vertical="center" wrapText="1"/>
      <protection locked="0"/>
    </xf>
    <xf numFmtId="49" fontId="13" fillId="2" borderId="27" xfId="0" applyNumberFormat="1" applyFont="1" applyFill="1" applyBorder="1" applyAlignment="1" applyProtection="1">
      <alignment horizontal="left" vertical="center" wrapText="1"/>
      <protection locked="0"/>
    </xf>
    <xf numFmtId="49" fontId="13" fillId="2" borderId="28" xfId="0" applyNumberFormat="1" applyFont="1" applyFill="1" applyBorder="1" applyAlignment="1" applyProtection="1">
      <alignment horizontal="left" vertical="center" wrapText="1"/>
      <protection locked="0"/>
    </xf>
    <xf numFmtId="49" fontId="0" fillId="2" borderId="0" xfId="0" applyNumberFormat="1" applyFill="1" applyAlignment="1">
      <alignment horizontal="left" vertical="top" wrapText="1"/>
    </xf>
    <xf numFmtId="49" fontId="0" fillId="2" borderId="26" xfId="0" applyNumberFormat="1" applyFill="1" applyBorder="1" applyAlignment="1" applyProtection="1">
      <alignment horizontal="left" vertical="center" wrapText="1"/>
      <protection locked="0"/>
    </xf>
    <xf numFmtId="49" fontId="0" fillId="2" borderId="27" xfId="0" applyNumberFormat="1" applyFill="1" applyBorder="1" applyAlignment="1" applyProtection="1">
      <alignment horizontal="left" vertical="center" wrapText="1"/>
      <protection locked="0"/>
    </xf>
    <xf numFmtId="49" fontId="0" fillId="2" borderId="28" xfId="0" applyNumberFormat="1" applyFill="1" applyBorder="1" applyAlignment="1" applyProtection="1">
      <alignment horizontal="left" vertical="center" wrapText="1"/>
      <protection locked="0"/>
    </xf>
    <xf numFmtId="49" fontId="10" fillId="2" borderId="29" xfId="0" applyNumberFormat="1" applyFont="1" applyFill="1" applyBorder="1" applyAlignment="1">
      <alignment horizontal="left" vertical="center" wrapText="1"/>
    </xf>
    <xf numFmtId="49" fontId="10" fillId="2" borderId="30" xfId="0" applyNumberFormat="1" applyFont="1" applyFill="1" applyBorder="1" applyAlignment="1">
      <alignment horizontal="left" vertical="center" wrapText="1"/>
    </xf>
    <xf numFmtId="49" fontId="0" fillId="2" borderId="26" xfId="0" applyNumberFormat="1" applyFill="1" applyBorder="1" applyAlignment="1" applyProtection="1">
      <alignment horizontal="left" vertical="top" wrapText="1"/>
      <protection locked="0"/>
    </xf>
    <xf numFmtId="49" fontId="0" fillId="2" borderId="27" xfId="0" applyNumberFormat="1" applyFill="1" applyBorder="1" applyAlignment="1" applyProtection="1">
      <alignment horizontal="left" vertical="top" wrapText="1"/>
      <protection locked="0"/>
    </xf>
    <xf numFmtId="49" fontId="0" fillId="2" borderId="28" xfId="0" applyNumberFormat="1" applyFill="1" applyBorder="1" applyAlignment="1" applyProtection="1">
      <alignment horizontal="left" vertical="top" wrapText="1"/>
      <protection locked="0"/>
    </xf>
    <xf numFmtId="0" fontId="14" fillId="2" borderId="0" xfId="0" applyFont="1" applyFill="1" applyAlignment="1">
      <alignment wrapText="1"/>
    </xf>
    <xf numFmtId="0" fontId="5" fillId="4" borderId="31" xfId="0" applyFont="1" applyFill="1" applyBorder="1" applyAlignment="1">
      <alignment horizontal="center" vertical="center" wrapText="1"/>
    </xf>
    <xf numFmtId="0" fontId="9" fillId="0" borderId="0" xfId="0" applyFont="1" applyAlignment="1">
      <alignment horizontal="center" vertical="center" wrapText="1"/>
    </xf>
    <xf numFmtId="0" fontId="15" fillId="4" borderId="32" xfId="0" applyFont="1" applyFill="1" applyBorder="1" applyAlignment="1">
      <alignment horizontal="center" vertical="center" wrapText="1"/>
    </xf>
    <xf numFmtId="0" fontId="15" fillId="4" borderId="17" xfId="0" applyFont="1" applyFill="1" applyBorder="1" applyAlignment="1">
      <alignment horizontal="center" vertical="center" wrapText="1"/>
    </xf>
    <xf numFmtId="0" fontId="8" fillId="2" borderId="0" xfId="0" applyFont="1" applyFill="1" applyAlignment="1">
      <alignment horizontal="center" vertical="center" wrapText="1"/>
    </xf>
    <xf numFmtId="0" fontId="15" fillId="3" borderId="33"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7" fillId="2" borderId="0" xfId="0" applyFont="1" applyFill="1" applyAlignment="1">
      <alignment wrapText="1"/>
    </xf>
    <xf numFmtId="0" fontId="18" fillId="0" borderId="6" xfId="0" applyFont="1" applyBorder="1" applyAlignment="1">
      <alignment horizontal="center" wrapText="1"/>
    </xf>
    <xf numFmtId="0" fontId="0" fillId="0" borderId="34" xfId="0" applyBorder="1" applyAlignment="1">
      <alignment horizontal="justify" vertical="center" wrapText="1"/>
    </xf>
    <xf numFmtId="0" fontId="0" fillId="0" borderId="34" xfId="0" applyBorder="1"/>
    <xf numFmtId="0" fontId="0" fillId="0" borderId="0" xfId="0" applyAlignment="1">
      <alignment horizontal="justify" wrapText="1"/>
    </xf>
    <xf numFmtId="0" fontId="5" fillId="5" borderId="35" xfId="0" applyFont="1" applyFill="1" applyBorder="1" applyAlignment="1">
      <alignment horizontal="center" vertical="center" wrapText="1"/>
    </xf>
    <xf numFmtId="0" fontId="15" fillId="0" borderId="0" xfId="0" applyFont="1" applyAlignment="1">
      <alignment vertical="center"/>
    </xf>
    <xf numFmtId="0" fontId="9" fillId="0" borderId="8" xfId="0" applyFont="1" applyBorder="1" applyAlignment="1" applyProtection="1">
      <alignment horizontal="center" vertical="center"/>
      <protection hidden="1"/>
    </xf>
    <xf numFmtId="9" fontId="9" fillId="0" borderId="0" xfId="0" applyNumberFormat="1" applyFont="1" applyAlignment="1">
      <alignment vertical="center"/>
    </xf>
    <xf numFmtId="9" fontId="19" fillId="6" borderId="8" xfId="0" applyNumberFormat="1" applyFont="1" applyFill="1" applyBorder="1" applyAlignment="1" applyProtection="1">
      <alignment horizontal="center" vertical="center"/>
      <protection hidden="1"/>
    </xf>
    <xf numFmtId="0" fontId="20" fillId="0" borderId="36" xfId="0" applyFont="1" applyBorder="1" applyAlignment="1" applyProtection="1">
      <alignment horizontal="left" vertical="center" wrapText="1"/>
      <protection locked="0"/>
    </xf>
    <xf numFmtId="0" fontId="21" fillId="0" borderId="36" xfId="0" applyFont="1" applyBorder="1" applyAlignment="1">
      <alignment horizontal="left" vertical="center" wrapText="1"/>
    </xf>
    <xf numFmtId="9" fontId="19" fillId="6" borderId="8" xfId="0" applyNumberFormat="1" applyFont="1" applyFill="1" applyBorder="1" applyAlignment="1" applyProtection="1">
      <alignment horizontal="center" vertical="center"/>
      <protection locked="0"/>
    </xf>
    <xf numFmtId="0" fontId="9" fillId="0" borderId="13" xfId="0" applyFont="1" applyBorder="1" applyAlignment="1">
      <alignment vertical="center"/>
    </xf>
    <xf numFmtId="0" fontId="22" fillId="0" borderId="36" xfId="0" applyFont="1" applyBorder="1" applyAlignment="1" applyProtection="1">
      <alignment horizontal="justify" vertical="center" wrapText="1"/>
      <protection locked="0"/>
    </xf>
    <xf numFmtId="0" fontId="9" fillId="0" borderId="0" xfId="0" applyFont="1" applyAlignment="1">
      <alignment horizontal="left" vertical="center"/>
    </xf>
    <xf numFmtId="9" fontId="9" fillId="0" borderId="17" xfId="0" applyNumberFormat="1" applyFont="1" applyBorder="1" applyAlignment="1" applyProtection="1">
      <alignment horizontal="center" vertical="center"/>
      <protection locked="0"/>
    </xf>
    <xf numFmtId="0" fontId="9" fillId="2" borderId="9" xfId="0" applyFont="1" applyFill="1" applyBorder="1" applyAlignment="1">
      <alignment vertical="center"/>
    </xf>
    <xf numFmtId="0" fontId="9" fillId="2" borderId="0" xfId="0" applyFont="1" applyFill="1" applyAlignment="1">
      <alignment vertical="center"/>
    </xf>
    <xf numFmtId="0" fontId="0" fillId="0" borderId="0" xfId="0" applyAlignment="1">
      <alignment horizontal="center"/>
    </xf>
    <xf numFmtId="0" fontId="0" fillId="0" borderId="7" xfId="0" applyBorder="1"/>
    <xf numFmtId="0" fontId="13" fillId="0" borderId="37" xfId="0" applyFont="1" applyBorder="1" applyAlignment="1">
      <alignment horizontal="justify" vertical="center" wrapText="1"/>
    </xf>
    <xf numFmtId="0" fontId="0" fillId="0" borderId="0" xfId="0" applyAlignment="1">
      <alignment horizontal="left"/>
    </xf>
    <xf numFmtId="0" fontId="0" fillId="0" borderId="38" xfId="0" applyBorder="1" applyAlignment="1">
      <alignment horizontal="left"/>
    </xf>
    <xf numFmtId="0" fontId="5" fillId="7" borderId="39" xfId="0" applyFont="1" applyFill="1" applyBorder="1" applyAlignment="1">
      <alignment horizontal="center" vertical="center" wrapText="1"/>
    </xf>
    <xf numFmtId="0" fontId="9" fillId="0" borderId="7" xfId="0" applyFont="1" applyBorder="1" applyAlignment="1" applyProtection="1">
      <alignment horizontal="center" vertical="center"/>
      <protection hidden="1"/>
    </xf>
    <xf numFmtId="9" fontId="19" fillId="6" borderId="17" xfId="0" applyNumberFormat="1" applyFont="1" applyFill="1" applyBorder="1" applyAlignment="1" applyProtection="1">
      <alignment horizontal="center" vertical="center"/>
      <protection hidden="1"/>
    </xf>
    <xf numFmtId="0" fontId="20" fillId="0" borderId="17" xfId="0" applyFont="1" applyBorder="1" applyAlignment="1" applyProtection="1">
      <alignment horizontal="justify" vertical="center" wrapText="1"/>
      <protection locked="0"/>
    </xf>
    <xf numFmtId="9" fontId="19" fillId="6" borderId="17" xfId="0" applyNumberFormat="1" applyFont="1" applyFill="1" applyBorder="1" applyAlignment="1" applyProtection="1">
      <alignment horizontal="center" vertical="center"/>
      <protection locked="0"/>
    </xf>
    <xf numFmtId="0" fontId="0" fillId="0" borderId="40" xfId="0" applyBorder="1"/>
    <xf numFmtId="0" fontId="22" fillId="0" borderId="17" xfId="0" applyFont="1" applyBorder="1" applyAlignment="1" applyProtection="1">
      <alignment horizontal="justify" vertical="center" wrapText="1"/>
      <protection locked="0"/>
    </xf>
    <xf numFmtId="9" fontId="9" fillId="0" borderId="33" xfId="0" applyNumberFormat="1" applyFont="1" applyBorder="1" applyAlignment="1" applyProtection="1">
      <alignment horizontal="center" vertical="center"/>
      <protection locked="0"/>
    </xf>
    <xf numFmtId="0" fontId="13" fillId="0" borderId="0" xfId="0" applyFont="1" applyAlignment="1">
      <alignment horizontal="justify" vertical="center" wrapText="1"/>
    </xf>
    <xf numFmtId="0" fontId="5" fillId="3" borderId="41" xfId="0" applyFont="1" applyFill="1" applyBorder="1" applyAlignment="1">
      <alignment horizontal="center" vertical="center" wrapText="1"/>
    </xf>
    <xf numFmtId="0" fontId="9" fillId="0" borderId="10" xfId="0" applyFont="1" applyBorder="1" applyAlignment="1" applyProtection="1">
      <alignment horizontal="center" vertical="center"/>
      <protection hidden="1"/>
    </xf>
    <xf numFmtId="0" fontId="0" fillId="0" borderId="42" xfId="0" applyBorder="1"/>
    <xf numFmtId="0" fontId="22" fillId="0" borderId="43" xfId="0" applyFont="1" applyBorder="1" applyAlignment="1" applyProtection="1">
      <alignment horizontal="justify" vertical="center" wrapText="1"/>
      <protection locked="0"/>
    </xf>
    <xf numFmtId="9" fontId="9" fillId="0" borderId="43" xfId="0" applyNumberFormat="1" applyFont="1" applyBorder="1" applyAlignment="1" applyProtection="1">
      <alignment horizontal="center" vertical="center"/>
      <protection locked="0"/>
    </xf>
    <xf numFmtId="0" fontId="0" fillId="0" borderId="38" xfId="0" applyBorder="1"/>
    <xf numFmtId="0" fontId="13" fillId="0" borderId="34" xfId="0" applyFont="1" applyBorder="1" applyAlignment="1">
      <alignment horizontal="justify" vertical="center" wrapText="1"/>
    </xf>
    <xf numFmtId="0" fontId="5" fillId="8" borderId="17" xfId="0" applyFont="1" applyFill="1" applyBorder="1" applyAlignment="1">
      <alignment horizontal="center" vertical="center" wrapText="1"/>
    </xf>
    <xf numFmtId="0" fontId="9" fillId="0" borderId="17" xfId="0" applyFont="1" applyBorder="1" applyAlignment="1" applyProtection="1">
      <alignment horizontal="center" vertical="center"/>
      <protection hidden="1"/>
    </xf>
    <xf numFmtId="0" fontId="5" fillId="9" borderId="17" xfId="0" applyFont="1" applyFill="1" applyBorder="1" applyAlignment="1">
      <alignment horizontal="center" vertical="center" wrapText="1"/>
    </xf>
    <xf numFmtId="0" fontId="22" fillId="0" borderId="17" xfId="0" applyFont="1" applyBorder="1" applyAlignment="1" applyProtection="1">
      <alignment horizontal="left" vertical="center" wrapText="1"/>
      <protection locked="0"/>
    </xf>
    <xf numFmtId="0" fontId="15" fillId="2" borderId="0" xfId="0" applyFont="1" applyFill="1" applyAlignment="1">
      <alignment vertical="center"/>
    </xf>
    <xf numFmtId="0" fontId="13" fillId="2" borderId="0" xfId="0" applyFont="1" applyFill="1" applyAlignment="1">
      <alignment horizontal="justify" vertical="center" wrapText="1"/>
    </xf>
    <xf numFmtId="0" fontId="9" fillId="2" borderId="0" xfId="0" applyFont="1" applyFill="1" applyAlignment="1">
      <alignment horizontal="justify" vertical="center" wrapText="1"/>
    </xf>
    <xf numFmtId="0" fontId="9" fillId="2" borderId="0" xfId="0" applyFont="1" applyFill="1" applyAlignment="1">
      <alignment horizontal="left" vertical="center"/>
    </xf>
    <xf numFmtId="0" fontId="23" fillId="2" borderId="0" xfId="0" applyFont="1" applyFill="1" applyAlignment="1">
      <alignment vertical="center"/>
    </xf>
    <xf numFmtId="0" fontId="24" fillId="2" borderId="0" xfId="0" applyFont="1" applyFill="1"/>
    <xf numFmtId="0" fontId="0" fillId="2" borderId="44" xfId="0" applyFill="1" applyBorder="1"/>
    <xf numFmtId="0" fontId="0" fillId="2" borderId="45" xfId="0" applyFill="1" applyBorder="1"/>
    <xf numFmtId="0" fontId="0" fillId="2" borderId="45" xfId="0" applyFill="1" applyBorder="1" applyAlignment="1">
      <alignment horizontal="justify" vertical="center" wrapText="1"/>
    </xf>
    <xf numFmtId="0" fontId="0" fillId="2" borderId="45" xfId="0" applyFill="1" applyBorder="1" applyAlignment="1">
      <alignment horizontal="justify" wrapText="1"/>
    </xf>
    <xf numFmtId="0" fontId="0" fillId="2" borderId="46" xfId="0" applyFill="1" applyBorder="1"/>
  </cellXfs>
  <cellStyles count="1">
    <cellStyle name="Normal" xfId="0" builtinId="0"/>
  </cellStyles>
  <dxfs count="3">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6</xdr:col>
      <xdr:colOff>1224642</xdr:colOff>
      <xdr:row>14</xdr:row>
      <xdr:rowOff>34633</xdr:rowOff>
    </xdr:to>
    <xdr:pic>
      <xdr:nvPicPr>
        <xdr:cNvPr id="2" name="Imagen 1">
          <a:extLst>
            <a:ext uri="{FF2B5EF4-FFF2-40B4-BE49-F238E27FC236}">
              <a16:creationId xmlns:a16="http://schemas.microsoft.com/office/drawing/2014/main" id="{30CE8AB2-395A-4264-B899-8C8FE93EC96A}"/>
            </a:ext>
          </a:extLst>
        </xdr:cNvPr>
        <xdr:cNvPicPr>
          <a:picLocks noChangeAspect="1"/>
        </xdr:cNvPicPr>
      </xdr:nvPicPr>
      <xdr:blipFill>
        <a:blip xmlns:r="http://schemas.openxmlformats.org/officeDocument/2006/relationships" r:embed="rId1"/>
        <a:stretch>
          <a:fillRect/>
        </a:stretch>
      </xdr:blipFill>
      <xdr:spPr>
        <a:xfrm>
          <a:off x="2615292" y="1893468"/>
          <a:ext cx="4400550" cy="2389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fileserver\publica\140-OCI\2024\Liderazgo%20Estrategico\Evaluaci&#243;n%20Independiente%20del%20SCI\6_%20Informe%20Ind%20del%20SCI%20de%20la%20SAE%20SAS%20I%20semestre%202024%20%20V.FINAL%20300724.xlsx" TargetMode="External"/><Relationship Id="rId1" Type="http://schemas.openxmlformats.org/officeDocument/2006/relationships/externalLinkPath" Target="6_%20Informe%20Ind%20del%20SCI%20de%20la%20SAE%20SAS%20I%20semestre%202024%20%20V.FINAL%203007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aesas-my.sharepoint.com/E/Shared/Collections/AMIT/Eswaran_Files/DLF/Julie/wizmo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saesas-my.sharepoint.com/Mis%20documentos/CONSOLIDACION%20ATH/JUNIO%202011/CONSOLIDACION%20PARA%20AVAL_ANUALIZADO/ATH_Estados%20Financieros%20Junio%202011%20(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saesas-my.sharepoint.com/Archivos%20comunes/2005/Reserva/Cargar%20Reporte%20de%20Mora.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saesas-my.sharepoint.com/Mis%20Documentos/Marielos/Estad&#237;sticas/2005/Nueva%20Estadistica/Nueva%20Estadistica/52.Dias%20de%20atraso%20(Outstanding).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saesas-my.sharepoint.com/E/tmp/97pbth.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saesas-my.sharepoint.com/DOCUME~1/ljlopez/CONFIG~1/Temp/notesE1EF34/Otros%20Anexos/Gastos%20Regionales,%20Set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saesas-my.sharepoint.com/DOCUME~1/ECESPE~1/CONFIG~1/Temp/notesFFF692/Otros%20Anexos/Gastos%20Regionales,%20Diciembre%2020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saesas-my.sharepoint.com/Users/Evalbuena/AppData/Local/Microsoft/Windows/Temporary%20Internet%20Files/Content.Outlook/SVA60ZPR/Consolidado%20Diciembre%20%202011%20Banking%20Gaap%20Grupo%20Aval-120411.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saesas-my.sharepoint.com/Users/Jcruz/Desktop/COnsolidacion/Informacion-Julio2011/Recibidos/Bogota/ECP/Real/CONSOLRE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saesas-my.sharepoint.com/DOCUME~1/ECESPE~1/CONFIG~1/Temp/notesFFF692/PUC_1112%20v5.9.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saesas-my.sharepoint.com/E/Documents/Brand%20X/JT8D/200/Meridiana/VB%20LLP%20Model%20V3%20Meridiana.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saesas-my.sharepoint.com/Users/Jcruz/Desktop/COnsolidacion/Informacion-Julio2011/Recibidos/Bogota/ECP/Financiero/Consol/CONSOLFINAN.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saesas-my.sharepoint.com/Grupo_Aval/USGAAP/BANKING/1106/Entregado/Guia%203%20Historica%20a%20Junio%202011%20-%20Agosto%2020%202011%20-%2011092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saesas-my.sharepoint.com/Mis%20Documentos/GRUPO%20AVAL/Banking%20Junio%202011/Julio-Banking%20Junio%2020110813/Banking%20Junio%202011/Consolidacion%20Entidades%20Aval%20SEC%20Banking%20Gaap%20a%20Junio%20de%202011-20111012.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saesas-my.sharepoint.com/ESTADOS%20FINANCIEROS%202002/Salvador/Set/SALV-Mktshare-Emisor%20SET-02.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s://saesas-my.sharepoint.com/DOCUME~1/ljlopez/CONFIG~1/Temp/notesE1EF34/Leasing%20Bogot&#225;,%20PUC%20Marzo%202011%20Final%20sin%20detalles.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saesas-my.sharepoint.com/E/DOCUME~1/malas/CONFIG~1/Temp/notesE1EF34/Presupuesto%202007%20(Consult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Definiciones"/>
      <sheetName val="Ambiente de Control"/>
      <sheetName val="Evaluación de riesgos"/>
      <sheetName val="Actividades de control"/>
      <sheetName val="Info y Comunicación"/>
      <sheetName val="Actividades de Monitoreo "/>
      <sheetName val="Analisis de Resultados"/>
      <sheetName val="Conclusiones"/>
      <sheetName val="Hoja2"/>
      <sheetName val="2022"/>
      <sheetName val="Hoja1"/>
      <sheetName val="Hoja3"/>
    </sheetNames>
    <sheetDataSet>
      <sheetData sheetId="0"/>
      <sheetData sheetId="1"/>
      <sheetData sheetId="2"/>
      <sheetData sheetId="3"/>
      <sheetData sheetId="4"/>
      <sheetData sheetId="5"/>
      <sheetData sheetId="6"/>
      <sheetData sheetId="7"/>
      <sheetData sheetId="8"/>
      <sheetData sheetId="9"/>
      <sheetData sheetId="10"/>
      <sheetData sheetId="11">
        <row r="2">
          <cell r="N2">
            <v>0.6875</v>
          </cell>
        </row>
        <row r="26">
          <cell r="N26">
            <v>0.70588235294117652</v>
          </cell>
        </row>
        <row r="43">
          <cell r="N43">
            <v>0.58333333333333337</v>
          </cell>
        </row>
        <row r="55">
          <cell r="N55">
            <v>0.7142857142857143</v>
          </cell>
        </row>
        <row r="69">
          <cell r="N69">
            <v>0.8571428571428571</v>
          </cell>
        </row>
      </sheetData>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DATA1"/>
      <sheetName val="Hoja4"/>
      <sheetName val="DATA2"/>
    </sheetNames>
    <sheetDataSet>
      <sheetData sheetId="0"/>
      <sheetData sheetId="1" refreshError="1"/>
      <sheetData sheetId="2"/>
      <sheetData sheetId="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pbth"/>
      <sheetName val="97pbth.xls"/>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sheetData sheetId="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sheetData sheetId="32"/>
      <sheetData sheetId="3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Catalogo"/>
      <sheetName val="23 Part Adq"/>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D88A0-2504-437B-9A68-A01772E885EB}">
  <dimension ref="B1:V38"/>
  <sheetViews>
    <sheetView tabSelected="1" zoomScale="90" zoomScaleNormal="90" workbookViewId="0">
      <selection activeCell="A2" sqref="A2"/>
    </sheetView>
  </sheetViews>
  <sheetFormatPr baseColWidth="10" defaultColWidth="11.42578125" defaultRowHeight="12.75" x14ac:dyDescent="0.2"/>
  <cols>
    <col min="1" max="1" width="3.140625" style="1" customWidth="1"/>
    <col min="2" max="2" width="3.42578125" style="1" customWidth="1"/>
    <col min="3" max="3" width="35.5703125" style="1" customWidth="1"/>
    <col min="4" max="4" width="2.5703125" style="1" customWidth="1"/>
    <col min="5" max="5" width="34.7109375" style="1" customWidth="1"/>
    <col min="6" max="6" width="7.42578125" style="1" customWidth="1"/>
    <col min="7" max="7" width="18.5703125" style="1" customWidth="1"/>
    <col min="8" max="8" width="7.5703125" style="1" customWidth="1"/>
    <col min="9" max="9" width="124.85546875" style="2" customWidth="1"/>
    <col min="10" max="10" width="5.85546875" style="1" customWidth="1"/>
    <col min="11" max="11" width="28.140625" style="1" customWidth="1"/>
    <col min="12" max="12" width="4.28515625" style="1" customWidth="1"/>
    <col min="13" max="13" width="78.7109375" style="3" customWidth="1"/>
    <col min="14" max="14" width="5.85546875" style="1" customWidth="1"/>
    <col min="15" max="15" width="24.85546875" style="1" customWidth="1"/>
    <col min="16" max="16" width="7" style="1" customWidth="1"/>
    <col min="17" max="17" width="3.5703125" style="1" customWidth="1"/>
    <col min="18" max="16384" width="11.42578125" style="1"/>
  </cols>
  <sheetData>
    <row r="1" spans="2:16" ht="13.5" thickBot="1" x14ac:dyDescent="0.25"/>
    <row r="2" spans="2:16" ht="18" customHeight="1" thickTop="1" x14ac:dyDescent="0.2">
      <c r="B2" s="4"/>
      <c r="C2" s="5"/>
      <c r="D2" s="6"/>
      <c r="E2" s="6"/>
      <c r="F2" s="6"/>
      <c r="G2" s="6"/>
      <c r="H2" s="6"/>
      <c r="I2" s="7"/>
      <c r="J2" s="6"/>
      <c r="K2" s="6"/>
      <c r="L2" s="6"/>
      <c r="M2" s="8"/>
      <c r="N2" s="6"/>
      <c r="O2" s="6"/>
      <c r="P2" s="9"/>
    </row>
    <row r="3" spans="2:16" ht="18" customHeight="1" x14ac:dyDescent="0.3">
      <c r="B3" s="10"/>
      <c r="C3" s="11"/>
      <c r="E3" s="12" t="s">
        <v>0</v>
      </c>
      <c r="F3" s="13" t="s">
        <v>1</v>
      </c>
      <c r="G3" s="13"/>
      <c r="H3" s="13"/>
      <c r="I3" s="13"/>
      <c r="J3" s="13"/>
      <c r="K3" s="13"/>
      <c r="L3" s="13"/>
      <c r="M3" s="13"/>
      <c r="N3" s="14"/>
      <c r="O3" s="14"/>
      <c r="P3" s="15"/>
    </row>
    <row r="4" spans="2:16" ht="33" customHeight="1" x14ac:dyDescent="0.3">
      <c r="B4" s="10"/>
      <c r="C4" s="11"/>
      <c r="E4" s="16"/>
      <c r="F4" s="13"/>
      <c r="G4" s="13"/>
      <c r="H4" s="13"/>
      <c r="I4" s="13"/>
      <c r="J4" s="13"/>
      <c r="K4" s="13"/>
      <c r="L4" s="13"/>
      <c r="M4" s="13"/>
      <c r="N4" s="14"/>
      <c r="O4" s="14"/>
      <c r="P4" s="15"/>
    </row>
    <row r="5" spans="2:16" ht="41.25" customHeight="1" x14ac:dyDescent="0.3">
      <c r="B5" s="10"/>
      <c r="C5" s="11"/>
      <c r="E5" s="17" t="s">
        <v>2</v>
      </c>
      <c r="F5" s="18" t="s">
        <v>3</v>
      </c>
      <c r="G5" s="19"/>
      <c r="H5" s="19"/>
      <c r="I5" s="19"/>
      <c r="J5" s="19"/>
      <c r="K5" s="19"/>
      <c r="L5" s="19"/>
      <c r="M5" s="20"/>
      <c r="N5" s="21"/>
      <c r="O5" s="21"/>
      <c r="P5" s="15"/>
    </row>
    <row r="6" spans="2:16" ht="18" customHeight="1" thickBot="1" x14ac:dyDescent="0.35">
      <c r="B6" s="10"/>
      <c r="C6" s="11"/>
      <c r="E6" s="22"/>
      <c r="F6" s="21"/>
      <c r="G6" s="21"/>
      <c r="H6" s="21"/>
      <c r="I6" s="23"/>
      <c r="J6" s="21"/>
      <c r="K6" s="21"/>
      <c r="L6" s="21"/>
      <c r="P6" s="15"/>
    </row>
    <row r="7" spans="2:16" ht="93" customHeight="1" thickBot="1" x14ac:dyDescent="0.25">
      <c r="B7" s="10"/>
      <c r="C7" s="11"/>
      <c r="I7" s="24" t="s">
        <v>4</v>
      </c>
      <c r="J7" s="25"/>
      <c r="K7" s="26"/>
      <c r="M7" s="27">
        <f>+AVERAGE(G25,G27,G29,G31,G33)</f>
        <v>0.70962885154061639</v>
      </c>
      <c r="N7" s="28"/>
      <c r="O7" s="28"/>
      <c r="P7" s="15"/>
    </row>
    <row r="8" spans="2:16" ht="18" customHeight="1" x14ac:dyDescent="0.25">
      <c r="B8" s="10"/>
      <c r="C8" s="11"/>
      <c r="M8" s="29"/>
      <c r="N8" s="30"/>
      <c r="O8" s="30"/>
      <c r="P8" s="15"/>
    </row>
    <row r="9" spans="2:16" ht="18" customHeight="1" x14ac:dyDescent="0.2">
      <c r="B9" s="10"/>
      <c r="C9" s="11"/>
      <c r="P9" s="15"/>
    </row>
    <row r="10" spans="2:16" x14ac:dyDescent="0.2">
      <c r="B10" s="10"/>
      <c r="C10" s="11"/>
      <c r="P10" s="15"/>
    </row>
    <row r="11" spans="2:16" x14ac:dyDescent="0.2">
      <c r="B11" s="10"/>
      <c r="C11" s="11"/>
      <c r="P11" s="15"/>
    </row>
    <row r="12" spans="2:16" x14ac:dyDescent="0.2">
      <c r="B12" s="10"/>
      <c r="C12" s="11"/>
      <c r="P12" s="15"/>
    </row>
    <row r="13" spans="2:16" x14ac:dyDescent="0.2">
      <c r="B13" s="10"/>
      <c r="C13" s="11"/>
      <c r="P13" s="15"/>
    </row>
    <row r="14" spans="2:16" x14ac:dyDescent="0.2">
      <c r="B14" s="10"/>
      <c r="C14" s="11"/>
      <c r="P14" s="15"/>
    </row>
    <row r="15" spans="2:16" x14ac:dyDescent="0.2">
      <c r="B15" s="10"/>
      <c r="C15" s="11"/>
      <c r="P15" s="15"/>
    </row>
    <row r="16" spans="2:16" x14ac:dyDescent="0.2">
      <c r="B16" s="10"/>
      <c r="C16" s="11"/>
      <c r="P16" s="15"/>
    </row>
    <row r="17" spans="2:22" ht="23.25" x14ac:dyDescent="0.2">
      <c r="B17" s="10"/>
      <c r="C17" s="31" t="s">
        <v>5</v>
      </c>
      <c r="D17" s="32"/>
      <c r="E17" s="32"/>
      <c r="F17" s="32"/>
      <c r="G17" s="32"/>
      <c r="H17" s="32"/>
      <c r="I17" s="32"/>
      <c r="J17" s="32"/>
      <c r="K17" s="32"/>
      <c r="L17" s="32"/>
      <c r="M17" s="33"/>
      <c r="N17" s="34"/>
      <c r="O17" s="34"/>
      <c r="P17" s="15"/>
    </row>
    <row r="18" spans="2:22" ht="15.75" customHeight="1" x14ac:dyDescent="0.2">
      <c r="B18" s="10"/>
      <c r="C18" s="35"/>
      <c r="D18" s="36"/>
      <c r="E18" s="36"/>
      <c r="F18" s="36"/>
      <c r="G18" s="36"/>
      <c r="H18" s="36"/>
      <c r="I18" s="37"/>
      <c r="J18" s="36"/>
      <c r="K18" s="36"/>
      <c r="L18" s="36"/>
      <c r="M18" s="37"/>
      <c r="N18" s="38"/>
      <c r="O18" s="38"/>
      <c r="P18" s="15"/>
    </row>
    <row r="19" spans="2:22" ht="159" customHeight="1" x14ac:dyDescent="0.2">
      <c r="B19" s="10"/>
      <c r="C19" s="39" t="s">
        <v>6</v>
      </c>
      <c r="D19" s="40"/>
      <c r="E19" s="41" t="s">
        <v>7</v>
      </c>
      <c r="F19" s="42" t="s">
        <v>8</v>
      </c>
      <c r="G19" s="43"/>
      <c r="H19" s="43"/>
      <c r="I19" s="43"/>
      <c r="J19" s="43"/>
      <c r="K19" s="43"/>
      <c r="L19" s="43"/>
      <c r="M19" s="44"/>
      <c r="N19" s="45"/>
      <c r="O19" s="45"/>
      <c r="P19" s="15"/>
    </row>
    <row r="20" spans="2:22" ht="78.75" customHeight="1" x14ac:dyDescent="0.2">
      <c r="B20" s="10"/>
      <c r="C20" s="39" t="s">
        <v>9</v>
      </c>
      <c r="D20" s="40"/>
      <c r="E20" s="41" t="s">
        <v>10</v>
      </c>
      <c r="F20" s="46" t="s">
        <v>11</v>
      </c>
      <c r="G20" s="47"/>
      <c r="H20" s="47"/>
      <c r="I20" s="47"/>
      <c r="J20" s="47"/>
      <c r="K20" s="47"/>
      <c r="L20" s="47"/>
      <c r="M20" s="48"/>
      <c r="N20" s="45"/>
      <c r="O20" s="45"/>
      <c r="P20" s="15"/>
    </row>
    <row r="21" spans="2:22" ht="267" customHeight="1" x14ac:dyDescent="0.2">
      <c r="B21" s="10"/>
      <c r="C21" s="49" t="s">
        <v>12</v>
      </c>
      <c r="D21" s="50"/>
      <c r="E21" s="41" t="s">
        <v>10</v>
      </c>
      <c r="F21" s="51" t="s">
        <v>13</v>
      </c>
      <c r="G21" s="52"/>
      <c r="H21" s="52"/>
      <c r="I21" s="52"/>
      <c r="J21" s="52"/>
      <c r="K21" s="52"/>
      <c r="L21" s="52"/>
      <c r="M21" s="53"/>
      <c r="N21" s="45"/>
      <c r="O21" s="45"/>
      <c r="P21" s="15"/>
    </row>
    <row r="22" spans="2:22" ht="66" customHeight="1" thickBot="1" x14ac:dyDescent="0.25">
      <c r="B22" s="10"/>
      <c r="C22" s="11"/>
      <c r="G22" s="54"/>
      <c r="P22" s="15"/>
    </row>
    <row r="23" spans="2:22" ht="102.75" customHeight="1" thickBot="1" x14ac:dyDescent="0.25">
      <c r="B23" s="10"/>
      <c r="C23" s="55" t="s">
        <v>14</v>
      </c>
      <c r="D23" s="56"/>
      <c r="E23" s="57" t="s">
        <v>15</v>
      </c>
      <c r="F23" s="56"/>
      <c r="G23" s="57" t="s">
        <v>16</v>
      </c>
      <c r="H23" s="56"/>
      <c r="I23" s="58" t="s">
        <v>17</v>
      </c>
      <c r="J23" s="59"/>
      <c r="K23" s="60" t="s">
        <v>18</v>
      </c>
      <c r="L23" s="59"/>
      <c r="M23" s="61" t="s">
        <v>19</v>
      </c>
      <c r="N23" s="59"/>
      <c r="O23" s="61" t="s">
        <v>20</v>
      </c>
      <c r="P23" s="15"/>
      <c r="Q23" s="62"/>
    </row>
    <row r="24" spans="2:22" ht="6.75" customHeight="1" thickBot="1" x14ac:dyDescent="0.4">
      <c r="B24" s="10"/>
      <c r="C24" s="63"/>
      <c r="D24"/>
      <c r="E24"/>
      <c r="F24"/>
      <c r="G24"/>
      <c r="H24"/>
      <c r="I24" s="64"/>
      <c r="J24"/>
      <c r="K24" s="65"/>
      <c r="L24"/>
      <c r="M24" s="66"/>
      <c r="N24"/>
      <c r="O24"/>
      <c r="P24" s="15"/>
    </row>
    <row r="25" spans="2:22" ht="409.5" customHeight="1" thickBot="1" x14ac:dyDescent="0.25">
      <c r="B25" s="10"/>
      <c r="C25" s="67" t="s">
        <v>21</v>
      </c>
      <c r="D25" s="68"/>
      <c r="E25" s="69" t="str">
        <f>+IF([1]Hoja1!$N$2&gt;=0.5,"Si","No")</f>
        <v>Si</v>
      </c>
      <c r="F25" s="70"/>
      <c r="G25" s="71">
        <f>+[1]Hoja1!N2</f>
        <v>0.6875</v>
      </c>
      <c r="H25" s="70"/>
      <c r="I25" s="72" t="s">
        <v>22</v>
      </c>
      <c r="J25" s="73"/>
      <c r="K25" s="74">
        <v>0.69</v>
      </c>
      <c r="L25" s="75"/>
      <c r="M25" s="76" t="s">
        <v>23</v>
      </c>
      <c r="N25" s="77"/>
      <c r="O25" s="78">
        <f>G25-K25</f>
        <v>-2.4999999999999467E-3</v>
      </c>
      <c r="P25" s="79"/>
      <c r="Q25" s="80"/>
      <c r="R25" s="80"/>
      <c r="S25" s="80"/>
      <c r="T25" s="80"/>
      <c r="U25" s="80"/>
      <c r="V25" s="80"/>
    </row>
    <row r="26" spans="2:22" ht="6.75" customHeight="1" thickBot="1" x14ac:dyDescent="0.4">
      <c r="B26" s="10"/>
      <c r="C26" s="63"/>
      <c r="D26"/>
      <c r="E26" s="81"/>
      <c r="F26"/>
      <c r="G26" s="82"/>
      <c r="H26"/>
      <c r="I26" s="83"/>
      <c r="J26"/>
      <c r="K26" s="65"/>
      <c r="L26"/>
      <c r="M26" s="66"/>
      <c r="N26" s="84"/>
      <c r="O26" s="85"/>
      <c r="P26" s="15"/>
    </row>
    <row r="27" spans="2:22" ht="342" customHeight="1" thickBot="1" x14ac:dyDescent="0.25">
      <c r="B27" s="10"/>
      <c r="C27" s="86" t="s">
        <v>24</v>
      </c>
      <c r="D27" s="68"/>
      <c r="E27" s="87" t="str">
        <f>+IF([1]Hoja1!$N$26&gt;=0.5,"Si","No")</f>
        <v>Si</v>
      </c>
      <c r="F27"/>
      <c r="G27" s="88">
        <f>+[1]Hoja1!N26</f>
        <v>0.70588235294117652</v>
      </c>
      <c r="H27"/>
      <c r="I27" s="89" t="s">
        <v>25</v>
      </c>
      <c r="J27"/>
      <c r="K27" s="90">
        <v>0.76</v>
      </c>
      <c r="L27" s="91"/>
      <c r="M27" s="92" t="s">
        <v>26</v>
      </c>
      <c r="N27" s="77"/>
      <c r="O27" s="93">
        <f>G27-K27</f>
        <v>-5.4117647058823493E-2</v>
      </c>
      <c r="P27" s="15"/>
    </row>
    <row r="28" spans="2:22" ht="6.75" customHeight="1" thickBot="1" x14ac:dyDescent="0.4">
      <c r="C28" s="63"/>
      <c r="D28"/>
      <c r="E28" s="81"/>
      <c r="F28"/>
      <c r="G28"/>
      <c r="H28"/>
      <c r="I28" s="94"/>
      <c r="J28"/>
      <c r="K28"/>
      <c r="L28"/>
      <c r="M28" s="66"/>
      <c r="N28" s="84"/>
      <c r="O28" s="84"/>
      <c r="P28" s="15"/>
    </row>
    <row r="29" spans="2:22" ht="281.25" customHeight="1" thickBot="1" x14ac:dyDescent="0.25">
      <c r="B29" s="10"/>
      <c r="C29" s="95" t="s">
        <v>27</v>
      </c>
      <c r="D29" s="68"/>
      <c r="E29" s="96" t="str">
        <f>+IF([1]Hoja1!$N$43&gt;=0.5,"Si","No")</f>
        <v>Si</v>
      </c>
      <c r="F29"/>
      <c r="G29" s="88">
        <f>+[1]Hoja1!N43</f>
        <v>0.58333333333333337</v>
      </c>
      <c r="H29"/>
      <c r="I29" s="92" t="s">
        <v>28</v>
      </c>
      <c r="J29"/>
      <c r="K29" s="90">
        <v>0.63</v>
      </c>
      <c r="L29" s="97"/>
      <c r="M29" s="98" t="s">
        <v>29</v>
      </c>
      <c r="N29" s="77"/>
      <c r="O29" s="99">
        <f>G29-K29</f>
        <v>-4.6666666666666634E-2</v>
      </c>
      <c r="P29" s="15"/>
    </row>
    <row r="30" spans="2:22" ht="6.75" customHeight="1" thickBot="1" x14ac:dyDescent="0.4">
      <c r="B30" s="10"/>
      <c r="C30" s="63"/>
      <c r="D30"/>
      <c r="E30" s="81"/>
      <c r="F30"/>
      <c r="G30" s="100"/>
      <c r="H30"/>
      <c r="I30" s="101"/>
      <c r="J30"/>
      <c r="K30" s="65"/>
      <c r="L30"/>
      <c r="M30" s="66"/>
      <c r="N30" s="84"/>
      <c r="O30" s="85"/>
      <c r="P30" s="15"/>
    </row>
    <row r="31" spans="2:22" ht="286.5" customHeight="1" thickBot="1" x14ac:dyDescent="0.25">
      <c r="B31" s="10"/>
      <c r="C31" s="102" t="s">
        <v>30</v>
      </c>
      <c r="D31" s="68"/>
      <c r="E31" s="103" t="str">
        <f>+IF([1]Hoja1!$N$55&gt;=0.5,"Si","No")</f>
        <v>Si</v>
      </c>
      <c r="F31"/>
      <c r="G31" s="88">
        <f>+[1]Hoja1!N55</f>
        <v>0.7142857142857143</v>
      </c>
      <c r="H31"/>
      <c r="I31" s="92" t="s">
        <v>31</v>
      </c>
      <c r="J31"/>
      <c r="K31" s="90">
        <v>0.68</v>
      </c>
      <c r="L31" s="91"/>
      <c r="M31" s="92" t="s">
        <v>32</v>
      </c>
      <c r="N31" s="77"/>
      <c r="O31" s="78">
        <f>G31-K31</f>
        <v>3.4285714285714253E-2</v>
      </c>
      <c r="P31" s="15"/>
    </row>
    <row r="32" spans="2:22" ht="6.75" customHeight="1" thickBot="1" x14ac:dyDescent="0.4">
      <c r="C32" s="63"/>
      <c r="D32"/>
      <c r="E32" s="81"/>
      <c r="F32"/>
      <c r="G32"/>
      <c r="H32"/>
      <c r="I32" s="94"/>
      <c r="J32"/>
      <c r="K32"/>
      <c r="L32"/>
      <c r="M32" s="66"/>
      <c r="N32" s="84"/>
      <c r="O32" s="84"/>
      <c r="P32" s="15"/>
    </row>
    <row r="33" spans="2:16" ht="204" customHeight="1" thickBot="1" x14ac:dyDescent="0.25">
      <c r="B33" s="10"/>
      <c r="C33" s="104" t="s">
        <v>33</v>
      </c>
      <c r="D33" s="68"/>
      <c r="E33" s="103" t="str">
        <f>+IF([1]Hoja1!$N$69&gt;=0.5,"Si","No")</f>
        <v>Si</v>
      </c>
      <c r="F33"/>
      <c r="G33" s="88">
        <f>+[1]Hoja1!N69</f>
        <v>0.8571428571428571</v>
      </c>
      <c r="H33"/>
      <c r="I33" s="105" t="s">
        <v>34</v>
      </c>
      <c r="J33"/>
      <c r="K33" s="90">
        <v>0.86</v>
      </c>
      <c r="L33" s="97"/>
      <c r="M33" s="92" t="s">
        <v>35</v>
      </c>
      <c r="N33" s="77"/>
      <c r="O33" s="78">
        <f>G33-K33</f>
        <v>-2.8571428571428914E-3</v>
      </c>
      <c r="P33" s="15"/>
    </row>
    <row r="34" spans="2:16" ht="15.75" x14ac:dyDescent="0.2">
      <c r="B34" s="10"/>
      <c r="C34" s="106"/>
      <c r="D34" s="106"/>
      <c r="E34" s="38"/>
      <c r="I34" s="107"/>
      <c r="M34" s="108"/>
      <c r="N34" s="109"/>
      <c r="O34" s="109"/>
      <c r="P34" s="15"/>
    </row>
    <row r="35" spans="2:16" ht="15.75" hidden="1" x14ac:dyDescent="0.2">
      <c r="B35" s="10"/>
      <c r="C35" s="110"/>
      <c r="D35" s="106"/>
      <c r="E35" s="38"/>
      <c r="M35" s="108"/>
      <c r="N35" s="109"/>
      <c r="O35" s="109"/>
      <c r="P35" s="15"/>
    </row>
    <row r="36" spans="2:16" hidden="1" x14ac:dyDescent="0.2">
      <c r="B36" s="10"/>
      <c r="C36" s="111"/>
      <c r="P36" s="15"/>
    </row>
    <row r="37" spans="2:16" ht="13.5" thickBot="1" x14ac:dyDescent="0.25">
      <c r="B37" s="112"/>
      <c r="C37" s="113"/>
      <c r="D37" s="113"/>
      <c r="E37" s="113"/>
      <c r="F37" s="113"/>
      <c r="G37" s="113"/>
      <c r="H37" s="113"/>
      <c r="I37" s="114"/>
      <c r="J37" s="113"/>
      <c r="K37" s="113"/>
      <c r="L37" s="113"/>
      <c r="M37" s="115"/>
      <c r="N37" s="113"/>
      <c r="O37" s="113"/>
      <c r="P37" s="116"/>
    </row>
    <row r="38" spans="2:16" ht="13.5" thickTop="1" x14ac:dyDescent="0.2"/>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M7">
    <cfRule type="cellIs" priority="1" operator="between">
      <formula>0.76</formula>
      <formula>1</formula>
    </cfRule>
    <cfRule type="cellIs" dxfId="2" priority="2" operator="between">
      <formula>0.51</formula>
      <formula>0.75</formula>
    </cfRule>
    <cfRule type="cellIs" dxfId="1" priority="3" operator="between">
      <formula>0.26</formula>
      <formula>0.5</formula>
    </cfRule>
    <cfRule type="cellIs" dxfId="0" priority="4" operator="between">
      <formula>0</formula>
      <formula>0.25</formula>
    </cfRule>
  </conditionalFormatting>
  <dataValidations count="4">
    <dataValidation type="list" allowBlank="1" showInputMessage="1" showErrorMessage="1" sqref="E19" xr:uid="{BE2E1961-8244-4F3E-953A-517DAEC5AB2D}">
      <formula1>"Si,No,En proceso"</formula1>
    </dataValidation>
    <dataValidation type="list" allowBlank="1" showInputMessage="1" showErrorMessage="1" sqref="N20:O20 E20:E21" xr:uid="{E1DAE802-7F07-4FF6-BC21-B11D0428CE06}">
      <formula1>"Si, No"</formula1>
    </dataValidation>
    <dataValidation type="list" allowBlank="1" showInputMessage="1" showErrorMessage="1" sqref="N19:O19" xr:uid="{0EFBEE5B-E505-404F-A438-D2B132300DFD}">
      <formula1>"Si,No"</formula1>
    </dataValidation>
    <dataValidation allowBlank="1" showInputMessage="1" showErrorMessage="1" prompt="Celda formulada, información proveniente de la pestaña de deficiencias." sqref="E23" xr:uid="{A5FB77F3-8B61-4696-9801-C84383B7A974}"/>
  </dataValidations>
  <printOptions horizontalCentered="1" verticalCentered="1"/>
  <pageMargins left="0.70866141732283472" right="0.70866141732283472" top="0.74803149606299213" bottom="0.74803149606299213" header="0.31496062992125984" footer="0.31496062992125984"/>
  <pageSetup paperSize="119" scale="22" orientation="portrait" horizontalDpi="2400" verticalDpi="2400" r:id="rId1"/>
  <colBreaks count="1" manualBreakCount="1">
    <brk id="1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Conclusiones</vt:lpstr>
      <vt:lpstr>Conclusiones!Área_de_impresión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Blandon Salazar</dc:creator>
  <cp:lastModifiedBy>Paola Andrea Blandon Salazar</cp:lastModifiedBy>
  <cp:lastPrinted>2024-07-31T01:57:07Z</cp:lastPrinted>
  <dcterms:created xsi:type="dcterms:W3CDTF">2024-07-31T01:51:56Z</dcterms:created>
  <dcterms:modified xsi:type="dcterms:W3CDTF">2024-07-31T01:57:36Z</dcterms:modified>
</cp:coreProperties>
</file>