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172.30.88.29\PerfilesMoviles$\gpinilla\Desktop\"/>
    </mc:Choice>
  </mc:AlternateContent>
  <xr:revisionPtr revIDLastSave="0" documentId="8_{BDA6C8F5-2B4C-458E-B5E2-DF039440ED3C}" xr6:coauthVersionLast="47" xr6:coauthVersionMax="47" xr10:uidLastSave="{00000000-0000-0000-0000-000000000000}"/>
  <bookViews>
    <workbookView xWindow="-120" yWindow="-120" windowWidth="19440" windowHeight="10440" xr2:uid="{A54B12B2-6CCF-2446-AC18-E7D13395A1F9}"/>
  </bookViews>
  <sheets>
    <sheet name="Mapa_riesgos_corrupción" sheetId="1" r:id="rId1"/>
  </sheets>
  <externalReferences>
    <externalReference r:id="rId2"/>
    <externalReference r:id="rId3"/>
    <externalReference r:id="rId4"/>
  </externalReferences>
  <definedNames>
    <definedName name="_xlnm._FilterDatabase" localSheetId="0" hidden="1">Mapa_riesgos_corrupción!$A$9:$BA$73</definedName>
    <definedName name="_xlnm.Print_Area" localSheetId="0">Mapa_riesgos_corrupción!$A$2:$AN$69</definedName>
    <definedName name="Clasi_Impacto">[1]Tablas!$A$5:$A$7</definedName>
    <definedName name="Impacto">[1]Tablas!$A$1:$A$2</definedName>
    <definedName name="Nuevo">[2]!Pro[Procesos]</definedName>
    <definedName name="Probabilidad">[3]!Proba[Descriptor]</definedName>
    <definedName name="Procesos">[3]!Pro[Procesos]</definedName>
    <definedName name="Riesgos">[3]!Tipo_Riesgo[Tipo de Riesgos]</definedName>
    <definedName name="Tip.Ctrl">[1]Tablas!$A$27:$A$29</definedName>
    <definedName name="Tipo">[3]!Tipo_Riesgo[Tipo de Riesgos]</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73" i="1" l="1"/>
  <c r="U73" i="1"/>
  <c r="W72" i="1"/>
  <c r="U72" i="1"/>
  <c r="W71" i="1"/>
  <c r="U71" i="1"/>
  <c r="W70" i="1"/>
  <c r="U70" i="1"/>
  <c r="W69" i="1"/>
  <c r="U69" i="1"/>
  <c r="AD69" i="1" s="1"/>
  <c r="P69" i="1"/>
  <c r="O69" i="1" s="1"/>
  <c r="M69" i="1"/>
  <c r="N69" i="1" s="1"/>
  <c r="AA69" i="1" s="1"/>
  <c r="W68" i="1"/>
  <c r="U68" i="1"/>
  <c r="W67" i="1"/>
  <c r="U67" i="1"/>
  <c r="W66" i="1"/>
  <c r="U66" i="1"/>
  <c r="W65" i="1"/>
  <c r="U65" i="1"/>
  <c r="W64" i="1"/>
  <c r="U64" i="1"/>
  <c r="W63" i="1"/>
  <c r="U63" i="1"/>
  <c r="P63" i="1"/>
  <c r="M63" i="1"/>
  <c r="N63" i="1" s="1"/>
  <c r="AA63" i="1" s="1"/>
  <c r="W62" i="1"/>
  <c r="U62" i="1"/>
  <c r="W61" i="1"/>
  <c r="U61" i="1"/>
  <c r="W60" i="1"/>
  <c r="U60" i="1"/>
  <c r="W59" i="1"/>
  <c r="U59" i="1"/>
  <c r="W58" i="1"/>
  <c r="U58" i="1"/>
  <c r="W57" i="1"/>
  <c r="U57" i="1"/>
  <c r="W56" i="1"/>
  <c r="U56" i="1"/>
  <c r="W55" i="1"/>
  <c r="U55" i="1"/>
  <c r="AD55" i="1" s="1"/>
  <c r="P55" i="1"/>
  <c r="O55" i="1"/>
  <c r="L55" i="1"/>
  <c r="M55" i="1" s="1"/>
  <c r="W54" i="1"/>
  <c r="U54" i="1"/>
  <c r="W53" i="1"/>
  <c r="U53" i="1"/>
  <c r="W52" i="1"/>
  <c r="U52" i="1"/>
  <c r="W51" i="1"/>
  <c r="U51" i="1"/>
  <c r="W50" i="1"/>
  <c r="U50" i="1"/>
  <c r="P50" i="1"/>
  <c r="O50" i="1" s="1"/>
  <c r="N50" i="1"/>
  <c r="M50" i="1"/>
  <c r="W49" i="1"/>
  <c r="U49" i="1"/>
  <c r="W48" i="1"/>
  <c r="U48" i="1"/>
  <c r="W47" i="1"/>
  <c r="U47" i="1"/>
  <c r="W46" i="1"/>
  <c r="U46" i="1"/>
  <c r="W45" i="1"/>
  <c r="U45" i="1"/>
  <c r="W44" i="1"/>
  <c r="U44" i="1"/>
  <c r="AD44" i="1" s="1"/>
  <c r="P44" i="1"/>
  <c r="O44" i="1"/>
  <c r="M44" i="1"/>
  <c r="Q44" i="1" s="1"/>
  <c r="W43" i="1"/>
  <c r="U43" i="1"/>
  <c r="W42" i="1"/>
  <c r="U42" i="1"/>
  <c r="W41" i="1"/>
  <c r="U41" i="1"/>
  <c r="W40" i="1"/>
  <c r="U40" i="1"/>
  <c r="W39" i="1"/>
  <c r="U39" i="1"/>
  <c r="P39" i="1"/>
  <c r="N39" i="1"/>
  <c r="M39" i="1"/>
  <c r="W38" i="1"/>
  <c r="U38" i="1"/>
  <c r="W37" i="1"/>
  <c r="U37" i="1"/>
  <c r="W36" i="1"/>
  <c r="U36" i="1"/>
  <c r="W35" i="1"/>
  <c r="U35" i="1"/>
  <c r="W34" i="1"/>
  <c r="U34" i="1"/>
  <c r="P34" i="1"/>
  <c r="AD34" i="1" s="1"/>
  <c r="M34" i="1"/>
  <c r="N34" i="1" s="1"/>
  <c r="W33" i="1"/>
  <c r="U33" i="1"/>
  <c r="W32" i="1"/>
  <c r="U32" i="1"/>
  <c r="W31" i="1"/>
  <c r="U31" i="1"/>
  <c r="W30" i="1"/>
  <c r="U30" i="1"/>
  <c r="W29" i="1"/>
  <c r="U29" i="1"/>
  <c r="P29" i="1"/>
  <c r="N29" i="1"/>
  <c r="M29" i="1"/>
  <c r="W28" i="1"/>
  <c r="U28" i="1"/>
  <c r="W27" i="1"/>
  <c r="U27" i="1"/>
  <c r="W26" i="1"/>
  <c r="U26" i="1"/>
  <c r="W25" i="1"/>
  <c r="U25" i="1"/>
  <c r="W24" i="1"/>
  <c r="U24" i="1"/>
  <c r="P24" i="1"/>
  <c r="O24" i="1"/>
  <c r="M24" i="1"/>
  <c r="Q24" i="1" s="1"/>
  <c r="W23" i="1"/>
  <c r="U23" i="1"/>
  <c r="W22" i="1"/>
  <c r="U22" i="1"/>
  <c r="W21" i="1"/>
  <c r="U21" i="1"/>
  <c r="W20" i="1"/>
  <c r="U20" i="1"/>
  <c r="W19" i="1"/>
  <c r="U19" i="1"/>
  <c r="W18" i="1"/>
  <c r="U18" i="1"/>
  <c r="P18" i="1"/>
  <c r="O18" i="1"/>
  <c r="M18" i="1"/>
  <c r="Q18" i="1" s="1"/>
  <c r="W17" i="1"/>
  <c r="U17" i="1"/>
  <c r="W16" i="1"/>
  <c r="U16" i="1"/>
  <c r="W15" i="1"/>
  <c r="U15" i="1"/>
  <c r="W14" i="1"/>
  <c r="U14" i="1"/>
  <c r="W13" i="1"/>
  <c r="U13" i="1"/>
  <c r="W12" i="1"/>
  <c r="U12" i="1"/>
  <c r="W11" i="1"/>
  <c r="U11" i="1"/>
  <c r="P11" i="1"/>
  <c r="O11" i="1"/>
  <c r="M11" i="1"/>
  <c r="Q11" i="1" s="1"/>
  <c r="AA34" i="1" l="1"/>
  <c r="AD70" i="1"/>
  <c r="AD71" i="1" s="1"/>
  <c r="AD72" i="1" s="1"/>
  <c r="AD73" i="1" s="1"/>
  <c r="AF69" i="1" s="1"/>
  <c r="AE69" i="1" s="1"/>
  <c r="AA18" i="1"/>
  <c r="AA19" i="1" s="1"/>
  <c r="AA20" i="1" s="1"/>
  <c r="AA21" i="1" s="1"/>
  <c r="AA22" i="1" s="1"/>
  <c r="AA23" i="1" s="1"/>
  <c r="AC18" i="1" s="1"/>
  <c r="AB18" i="1" s="1"/>
  <c r="AG18" i="1" s="1"/>
  <c r="N11" i="1"/>
  <c r="AA11" i="1" s="1"/>
  <c r="AA12" i="1" s="1"/>
  <c r="AA13" i="1" s="1"/>
  <c r="AA14" i="1" s="1"/>
  <c r="AA15" i="1" s="1"/>
  <c r="AA16" i="1" s="1"/>
  <c r="AA17" i="1" s="1"/>
  <c r="AC11" i="1" s="1"/>
  <c r="AB11" i="1" s="1"/>
  <c r="AG11" i="1" s="1"/>
  <c r="N18" i="1"/>
  <c r="N24" i="1"/>
  <c r="AA24" i="1" s="1"/>
  <c r="AA25" i="1" s="1"/>
  <c r="AA26" i="1" s="1"/>
  <c r="AA27" i="1" s="1"/>
  <c r="AA28" i="1" s="1"/>
  <c r="AC24" i="1" s="1"/>
  <c r="AB24" i="1" s="1"/>
  <c r="AG24" i="1" s="1"/>
  <c r="AD29" i="1"/>
  <c r="AA29" i="1"/>
  <c r="AA30" i="1" s="1"/>
  <c r="AA31" i="1" s="1"/>
  <c r="AA32" i="1" s="1"/>
  <c r="AA33" i="1" s="1"/>
  <c r="AC29" i="1" s="1"/>
  <c r="AB29" i="1" s="1"/>
  <c r="AG29" i="1" s="1"/>
  <c r="AD39" i="1"/>
  <c r="AA39" i="1"/>
  <c r="AA40" i="1" s="1"/>
  <c r="AA41" i="1" s="1"/>
  <c r="AA42" i="1" s="1"/>
  <c r="AA43" i="1" s="1"/>
  <c r="AC39" i="1" s="1"/>
  <c r="AB39" i="1" s="1"/>
  <c r="AG39" i="1" s="1"/>
  <c r="N44" i="1"/>
  <c r="AA44" i="1"/>
  <c r="AA45" i="1" s="1"/>
  <c r="AA46" i="1" s="1"/>
  <c r="AA47" i="1" s="1"/>
  <c r="AA48" i="1" s="1"/>
  <c r="AA49" i="1" s="1"/>
  <c r="AC44" i="1" s="1"/>
  <c r="AB44" i="1" s="1"/>
  <c r="AG44" i="1" s="1"/>
  <c r="Q50" i="1"/>
  <c r="AA50" i="1"/>
  <c r="AA51" i="1" s="1"/>
  <c r="AA52" i="1" s="1"/>
  <c r="AA53" i="1" s="1"/>
  <c r="AA54" i="1" s="1"/>
  <c r="AC50" i="1" s="1"/>
  <c r="AB50" i="1" s="1"/>
  <c r="AD50" i="1"/>
  <c r="AD51" i="1" s="1"/>
  <c r="AD52" i="1" s="1"/>
  <c r="AD53" i="1" s="1"/>
  <c r="AD54" i="1" s="1"/>
  <c r="AF50" i="1" s="1"/>
  <c r="AE50" i="1" s="1"/>
  <c r="AD63" i="1"/>
  <c r="AD64" i="1" s="1"/>
  <c r="AD65" i="1" s="1"/>
  <c r="AD66" i="1" s="1"/>
  <c r="AD67" i="1" s="1"/>
  <c r="AD68" i="1" s="1"/>
  <c r="AF63" i="1" s="1"/>
  <c r="AE63" i="1" s="1"/>
  <c r="AA35" i="1"/>
  <c r="Q55" i="1"/>
  <c r="N55" i="1"/>
  <c r="AA55" i="1" s="1"/>
  <c r="AA56" i="1" s="1"/>
  <c r="AA57" i="1" s="1"/>
  <c r="AA58" i="1" s="1"/>
  <c r="AA59" i="1" s="1"/>
  <c r="AA60" i="1" s="1"/>
  <c r="AA61" i="1" s="1"/>
  <c r="AA62" i="1" s="1"/>
  <c r="AC55" i="1" s="1"/>
  <c r="AB55" i="1" s="1"/>
  <c r="AA36" i="1"/>
  <c r="AA37" i="1" s="1"/>
  <c r="AA38" i="1" s="1"/>
  <c r="AC34" i="1" s="1"/>
  <c r="AB34" i="1" s="1"/>
  <c r="AD11" i="1"/>
  <c r="AD12" i="1" s="1"/>
  <c r="AD13" i="1" s="1"/>
  <c r="AD14" i="1" s="1"/>
  <c r="AD15" i="1" s="1"/>
  <c r="AD16" i="1" s="1"/>
  <c r="AD17" i="1" s="1"/>
  <c r="AF11" i="1" s="1"/>
  <c r="AE11" i="1" s="1"/>
  <c r="AD30" i="1"/>
  <c r="AD31" i="1"/>
  <c r="AD32" i="1" s="1"/>
  <c r="AD33" i="1" s="1"/>
  <c r="AF29" i="1" s="1"/>
  <c r="AE29" i="1" s="1"/>
  <c r="AD35" i="1"/>
  <c r="AD36" i="1"/>
  <c r="AD37" i="1" s="1"/>
  <c r="AD38" i="1" s="1"/>
  <c r="AF34" i="1" s="1"/>
  <c r="AE34" i="1" s="1"/>
  <c r="AD40" i="1"/>
  <c r="AD41" i="1"/>
  <c r="AD42" i="1" s="1"/>
  <c r="AD43" i="1" s="1"/>
  <c r="AF39" i="1" s="1"/>
  <c r="AE39" i="1" s="1"/>
  <c r="AD45" i="1"/>
  <c r="AD46" i="1"/>
  <c r="AD47" i="1" s="1"/>
  <c r="AD48" i="1" s="1"/>
  <c r="AD49" i="1" s="1"/>
  <c r="AF44" i="1" s="1"/>
  <c r="AE44" i="1" s="1"/>
  <c r="AD56" i="1"/>
  <c r="AD57" i="1" s="1"/>
  <c r="AD58" i="1" s="1"/>
  <c r="AD59" i="1" s="1"/>
  <c r="AD60" i="1" s="1"/>
  <c r="AD61" i="1" s="1"/>
  <c r="AD62" i="1" s="1"/>
  <c r="AF55" i="1" s="1"/>
  <c r="AE55" i="1" s="1"/>
  <c r="O63" i="1"/>
  <c r="O29" i="1"/>
  <c r="Q29" i="1" s="1"/>
  <c r="O34" i="1"/>
  <c r="Q34" i="1" s="1"/>
  <c r="O39" i="1"/>
  <c r="Q39" i="1" s="1"/>
  <c r="Q63" i="1"/>
  <c r="AA64" i="1"/>
  <c r="AA65" i="1" s="1"/>
  <c r="AA66" i="1" s="1"/>
  <c r="AA67" i="1" s="1"/>
  <c r="AA68" i="1" s="1"/>
  <c r="AC63" i="1" s="1"/>
  <c r="AB63" i="1" s="1"/>
  <c r="AG63" i="1" s="1"/>
  <c r="Q69" i="1"/>
  <c r="AA70" i="1"/>
  <c r="AA71" i="1"/>
  <c r="AA72" i="1" s="1"/>
  <c r="AA73" i="1" s="1"/>
  <c r="AC69" i="1" s="1"/>
  <c r="AB69" i="1" s="1"/>
  <c r="AD18" i="1"/>
  <c r="AD19" i="1" s="1"/>
  <c r="AD20" i="1" s="1"/>
  <c r="AD21" i="1" s="1"/>
  <c r="AD22" i="1" s="1"/>
  <c r="AD23" i="1" s="1"/>
  <c r="AF18" i="1" s="1"/>
  <c r="AE18" i="1" s="1"/>
  <c r="AD24" i="1"/>
  <c r="AD25" i="1" s="1"/>
  <c r="AD26" i="1" s="1"/>
  <c r="AD27" i="1" s="1"/>
  <c r="AD28" i="1" s="1"/>
  <c r="AF24" i="1" s="1"/>
  <c r="AE24" i="1" s="1"/>
  <c r="AG69" i="1" l="1"/>
  <c r="AG34" i="1"/>
  <c r="AG55" i="1"/>
  <c r="AG5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D9" authorId="0" shapeId="0" xr:uid="{EBBCF120-1B12-024A-AC27-0B1029D8260B}">
      <text>
        <r>
          <rPr>
            <b/>
            <sz val="10"/>
            <color rgb="FF000000"/>
            <rFont val="Tahoma"/>
            <family val="2"/>
          </rPr>
          <t>Impacto: es la consecuencia económica o reputacional a la cual se ve expuesta  la organización en caso de materializarse un riesgo</t>
        </r>
        <r>
          <rPr>
            <sz val="10"/>
            <color rgb="FF000000"/>
            <rFont val="Tahoma"/>
            <family val="2"/>
          </rPr>
          <t xml:space="preserve">
</t>
        </r>
      </text>
    </comment>
    <comment ref="E9" authorId="0" shapeId="0" xr:uid="{E00C6D17-DB3A-0C4E-BAF2-D06C96316EA6}">
      <text>
        <r>
          <rPr>
            <b/>
            <sz val="10"/>
            <color rgb="FF000000"/>
            <rFont val="Tahoma"/>
            <family val="2"/>
          </rPr>
          <t>Circunstancias o situaciones más evidentes sobre las cuales se presenta el riesgo.</t>
        </r>
        <r>
          <rPr>
            <sz val="10"/>
            <color rgb="FF000000"/>
            <rFont val="Tahoma"/>
            <family val="2"/>
          </rPr>
          <t xml:space="preserve">
</t>
        </r>
      </text>
    </comment>
    <comment ref="F9" authorId="0" shapeId="0" xr:uid="{2BA5B1EA-20F5-744A-A252-0A6FCF3B7228}">
      <text>
        <r>
          <rPr>
            <b/>
            <sz val="10"/>
            <color rgb="FF000000"/>
            <rFont val="Tahoma"/>
            <family val="2"/>
          </rPr>
          <t>Causa principal o básica, corresponde a las razones por las cuales se puede presentar el riesgo. Son la base para la definición de controles en la etapa de valoración.</t>
        </r>
        <r>
          <rPr>
            <sz val="10"/>
            <color rgb="FF000000"/>
            <rFont val="Tahoma"/>
            <family val="2"/>
          </rPr>
          <t xml:space="preserve">
</t>
        </r>
      </text>
    </comment>
    <comment ref="G9" authorId="0" shapeId="0" xr:uid="{FD4E2A97-E052-4346-8014-B24B4C8EBBD4}">
      <text>
        <r>
          <rPr>
            <b/>
            <sz val="10"/>
            <color rgb="FF000000"/>
            <rFont val="Tahoma"/>
            <family val="2"/>
          </rPr>
          <t>Posibilidad de+ Impacto + Causa inmediata + Causa Raíz</t>
        </r>
        <r>
          <rPr>
            <sz val="10"/>
            <color rgb="FF000000"/>
            <rFont val="Tahoma"/>
            <family val="2"/>
          </rPr>
          <t xml:space="preserve">
</t>
        </r>
      </text>
    </comment>
    <comment ref="J9" authorId="0" shapeId="0" xr:uid="{95ECB125-7A1D-DB46-B580-F2A90DFF91AB}">
      <text>
        <r>
          <rPr>
            <sz val="10"/>
            <color rgb="FF000000"/>
            <rFont val="Tahoma"/>
            <family val="2"/>
          </rPr>
          <t>Fuentes generadoras de eventos en las que se originan las pérdidas por riesgo</t>
        </r>
      </text>
    </comment>
    <comment ref="AH9" authorId="0" shapeId="0" xr:uid="{422C1884-C80F-514B-9CCE-91CF48C611D9}">
      <text>
        <r>
          <rPr>
            <b/>
            <i/>
            <sz val="14"/>
            <color rgb="FF000000"/>
            <rFont val="Calibri"/>
            <family val="2"/>
          </rPr>
          <t>Reducir</t>
        </r>
        <r>
          <rPr>
            <sz val="8"/>
            <color rgb="FF000000"/>
            <rFont val="Calibri"/>
            <family val="2"/>
          </rPr>
          <t xml:space="preserve">
</t>
        </r>
        <r>
          <rPr>
            <sz val="14"/>
            <color rgb="FF000000"/>
            <rFont val="Calibri"/>
            <family val="2"/>
          </rPr>
          <t>Después de realizar un análisis y considerar que el nivel de riesgo es alto, se determina tratarlo mediante transferencia o mitigación del mismo.</t>
        </r>
        <r>
          <rPr>
            <sz val="8"/>
            <color rgb="FF000000"/>
            <rFont val="Calibri"/>
            <family val="2"/>
          </rPr>
          <t xml:space="preserve">
</t>
        </r>
        <r>
          <rPr>
            <b/>
            <i/>
            <sz val="14"/>
            <color rgb="FF000000"/>
            <rFont val="Calibri"/>
            <family val="2"/>
          </rPr>
          <t>Aceptar</t>
        </r>
        <r>
          <rPr>
            <sz val="8"/>
            <color rgb="FF000000"/>
            <rFont val="Calibri"/>
            <family val="2"/>
          </rPr>
          <t xml:space="preserve">
</t>
        </r>
        <r>
          <rPr>
            <sz val="14"/>
            <color rgb="FF000000"/>
            <rFont val="Calibri"/>
            <family val="2"/>
          </rPr>
          <t>Después de realizar un análisis y considerar los niveles de riesgo se determina asumir el mismo conociendo los efectos de su posible materialización.</t>
        </r>
        <r>
          <rPr>
            <sz val="8"/>
            <color rgb="FF000000"/>
            <rFont val="Calibri"/>
            <family val="2"/>
          </rPr>
          <t xml:space="preserve">
</t>
        </r>
        <r>
          <rPr>
            <b/>
            <i/>
            <sz val="14"/>
            <color rgb="FF000000"/>
            <rFont val="Calibri"/>
            <family val="2"/>
          </rPr>
          <t>Evitar</t>
        </r>
        <r>
          <rPr>
            <sz val="8"/>
            <color rgb="FF000000"/>
            <rFont val="Calibri"/>
            <family val="2"/>
          </rPr>
          <t xml:space="preserve">
</t>
        </r>
        <r>
          <rPr>
            <sz val="14"/>
            <color rgb="FF000000"/>
            <rFont val="Calibri"/>
            <family val="2"/>
          </rPr>
          <t>Después de realizar un análisis y considerar que el nivel de riesgo es demasiado alto, se determina NO asumir la actividad que genera este riesgo.</t>
        </r>
        <r>
          <rPr>
            <sz val="8"/>
            <color rgb="FF000000"/>
            <rFont val="Calibri"/>
            <family val="2"/>
          </rPr>
          <t xml:space="preserve">
</t>
        </r>
      </text>
    </comment>
    <comment ref="S50" authorId="0" shapeId="0" xr:uid="{297C5E7D-0CCD-3341-B7E0-FB79F0D97665}">
      <text>
        <r>
          <rPr>
            <b/>
            <sz val="10"/>
            <color rgb="FF000000"/>
            <rFont val="Tahoma"/>
            <family val="2"/>
          </rPr>
          <t xml:space="preserve">Al ingreso de cada servidor se le socializará el Codigo de Etica, form alizando la carta de aceptación y compromiso de cumplimiento con la firma del servidor.
</t>
        </r>
        <r>
          <rPr>
            <b/>
            <sz val="10"/>
            <color rgb="FF000000"/>
            <rFont val="Tahoma"/>
            <family val="2"/>
          </rPr>
          <t xml:space="preserve">
</t>
        </r>
        <r>
          <rPr>
            <b/>
            <sz val="10"/>
            <color rgb="FF000000"/>
            <rFont val="Tahoma"/>
            <family val="2"/>
          </rPr>
          <t>Nota: Si se pueden repetir controles ya que un control puede ayudar a mitigar varios riesgos de corrupción.</t>
        </r>
      </text>
    </comment>
    <comment ref="S52" authorId="0" shapeId="0" xr:uid="{60C5362C-08EE-564E-89FE-6291E0B58864}">
      <text>
        <r>
          <rPr>
            <sz val="10"/>
            <color rgb="FF000000"/>
            <rFont val="Calibri"/>
            <family val="2"/>
          </rPr>
          <t xml:space="preserve">No se incluye la notificación de las áreas ya que la notificación también puede provenir de un actor externo a partir de una denuncia radicada en la oficina de comunicaciones y arención al ciudadano. Se agrega a la redacción del control ""Denuncias notificadas"""
</t>
        </r>
      </text>
    </comment>
  </commentList>
</comments>
</file>

<file path=xl/sharedStrings.xml><?xml version="1.0" encoding="utf-8"?>
<sst xmlns="http://schemas.openxmlformats.org/spreadsheetml/2006/main" count="698" uniqueCount="253">
  <si>
    <t>Mapa de Riesgos  de corrupción 2021</t>
  </si>
  <si>
    <t>Sociedad de Activos Especiales S.A.S.</t>
  </si>
  <si>
    <t>IDENTIFICACIÓN DEL RIESGO</t>
  </si>
  <si>
    <t>ANÁLISIS DEL RIESGO</t>
  </si>
  <si>
    <t>EVALUACIÓN DEL RIESGO</t>
  </si>
  <si>
    <t>PLAN DE TRATAMIENTO DE MITIGACIÓN</t>
  </si>
  <si>
    <t>SEGUIMIENTO PLAN DE TRATAMIENTO</t>
  </si>
  <si>
    <t>SEGUIMIENTO OAP</t>
  </si>
  <si>
    <t xml:space="preserve">Numero </t>
  </si>
  <si>
    <t>Procesos/
Objetivo</t>
  </si>
  <si>
    <t>Objetivo del Proceso</t>
  </si>
  <si>
    <t>Impacto</t>
  </si>
  <si>
    <t>Causa Inmediata</t>
  </si>
  <si>
    <t>Causa Raíz</t>
  </si>
  <si>
    <t>Descripción del Riesgo</t>
  </si>
  <si>
    <t>Causas</t>
  </si>
  <si>
    <t>Consecuencia</t>
  </si>
  <si>
    <t>Factor del Riesgo</t>
  </si>
  <si>
    <t>Clasificación del Riesgo</t>
  </si>
  <si>
    <t>Frecuencia de la Actividad</t>
  </si>
  <si>
    <t>Probabilidad Inherente</t>
  </si>
  <si>
    <t>% Probabilidad</t>
  </si>
  <si>
    <t>Impacto Inherente</t>
  </si>
  <si>
    <t>% Impacto Inherente</t>
  </si>
  <si>
    <t>Zona de Riesgo Inherente</t>
  </si>
  <si>
    <t>No. Control</t>
  </si>
  <si>
    <t>Desripción del Control</t>
  </si>
  <si>
    <t>Tipo de Control</t>
  </si>
  <si>
    <t>Afectación del control</t>
  </si>
  <si>
    <t>Implementación</t>
  </si>
  <si>
    <t>Calificación del Control</t>
  </si>
  <si>
    <t>Documentación</t>
  </si>
  <si>
    <t>Frecuencia</t>
  </si>
  <si>
    <t>Evidencia</t>
  </si>
  <si>
    <t>Probabilidad Residual por Control</t>
  </si>
  <si>
    <t>Probabilidad Residual Final</t>
  </si>
  <si>
    <t>% Probabilidad Residual Final</t>
  </si>
  <si>
    <t>Impacto Residual por Control</t>
  </si>
  <si>
    <t>Impacto Residual Final</t>
  </si>
  <si>
    <t>% Impacto Residual Final</t>
  </si>
  <si>
    <t>Zona de Riesgo Residual</t>
  </si>
  <si>
    <t>Tratamiento</t>
  </si>
  <si>
    <t>Plan de Acción de Mitigación</t>
  </si>
  <si>
    <t>Responsable</t>
  </si>
  <si>
    <t>Fecha Implementación</t>
  </si>
  <si>
    <t>Fecha Seguimiento</t>
  </si>
  <si>
    <t>Seguimiento (SegundoTrimestre)</t>
  </si>
  <si>
    <t>Estado</t>
  </si>
  <si>
    <t>¿Riesgo con gestión?</t>
  </si>
  <si>
    <t>Observación OAP</t>
  </si>
  <si>
    <t>Debido a que las funciones definidas para cada uno de los funcionarios no abarquen la totalidad de funciones del Área
Debido a que no se cuente con la totalidad de procedimientos definidos
Debido a que no se conocen las funciones de cada uno de los cargos</t>
  </si>
  <si>
    <t xml:space="preserve">Generación de Sanciones (penales, disciplinarias, morales)
Pérdida de imagen reputacional </t>
  </si>
  <si>
    <t>Talento Humano</t>
  </si>
  <si>
    <t>Corrupción</t>
  </si>
  <si>
    <t>01_01</t>
  </si>
  <si>
    <t>El Gerente de Talento Humano y los lideres de área validan de manera conjunta la comunicación de funciones a cada servidor de manera oportuna a partir de las funciones del cargo a desempeñar</t>
  </si>
  <si>
    <t>Preventivo</t>
  </si>
  <si>
    <t>Manual</t>
  </si>
  <si>
    <t>Documentado</t>
  </si>
  <si>
    <t>Continua</t>
  </si>
  <si>
    <t>Con registro</t>
  </si>
  <si>
    <t>Reducir - Mitigación</t>
  </si>
  <si>
    <t>Realizar capacitación sobre el código de ética y los efectos disciplinarios que conllevan actos inapropiados por parte de los Funcionarios de la SAE</t>
  </si>
  <si>
    <t>Gerencia de Talento Humano</t>
  </si>
  <si>
    <t>En el periodo se contrataron 31 personas a las cuales se les envió el codigo de ética y el formato "Carta de conocimiento y aceptación del código de ética" el cual debió ser firmado y enviado con su contrato de trabajo mediante vinculación virtual.
Adicionalmente se envía al colaborador vinculado el link de acceso al curso virtual de integridad del DAFP</t>
  </si>
  <si>
    <t>En curso</t>
  </si>
  <si>
    <t>SI</t>
  </si>
  <si>
    <t>Ejecución de al menos una actividad de mitigación para reducir el riesgo</t>
  </si>
  <si>
    <t>01_02</t>
  </si>
  <si>
    <t>El Profesional Especializado III (Oficial de Seguridad) asigna los permisos de seguridad en aplicativos a los perfiles de usuarios solicitados y aprobados por los lideres de procesos, mediante la parametrización en los aplicativos y el registro en la matriz de seguridad de usuarios y perfiles por aplicativo.</t>
  </si>
  <si>
    <t>Realizar capacitación sobre los efectos penales en los que incurre los colaboradores de SAE</t>
  </si>
  <si>
    <t>Gerencia de Asuntos Legales</t>
  </si>
  <si>
    <t>No se han realizado teniendo en cuenta que la fecha de programación</t>
  </si>
  <si>
    <t>Sin iniciar</t>
  </si>
  <si>
    <t>01_03</t>
  </si>
  <si>
    <t xml:space="preserve">El Profesional de la Gerencia de Asuntos Legales revisa a solicitud de las áreas la proyección de decretos de creación de comités para la toma de decisiones junto con sus funciones respectivas, realizando los respectivos ajustes y generando su numeración y comunicación cuando sea requerido. </t>
  </si>
  <si>
    <t>Aleatoria</t>
  </si>
  <si>
    <t>Brindar una inducción específica del cargo a los funcionarios y contratistas nuevos, socializandole sus obligaciones contractuales o funciones, las limitaciones de su rol y aspectos éticos a tener en cuenta.</t>
  </si>
  <si>
    <t>Lideres de área</t>
  </si>
  <si>
    <t>Todos los meses</t>
  </si>
  <si>
    <t>10/04/2021
10/07/2021
10/10/2021
31/12/2021</t>
  </si>
  <si>
    <r>
      <rPr>
        <b/>
        <sz val="11"/>
        <color theme="1"/>
        <rFont val="Calibri"/>
        <family val="2"/>
        <scheme val="minor"/>
      </rPr>
      <t>* Gerencia de Contratos:</t>
    </r>
    <r>
      <rPr>
        <sz val="11"/>
        <color theme="1"/>
        <rFont val="Calibri"/>
        <family val="2"/>
        <scheme val="minor"/>
      </rPr>
      <t xml:space="preserve"> NA
</t>
    </r>
    <r>
      <rPr>
        <b/>
        <sz val="11"/>
        <color theme="1"/>
        <rFont val="Calibri"/>
        <family val="2"/>
        <scheme val="minor"/>
      </rPr>
      <t xml:space="preserve">* Gerencia Financiera: </t>
    </r>
    <r>
      <rPr>
        <sz val="11"/>
        <color theme="1"/>
        <rFont val="Calibri"/>
        <family val="2"/>
        <scheme val="minor"/>
      </rPr>
      <t xml:space="preserve">Ingresó un nuevo funcionario al área de Tesorería y se realizó la inducción correspondiente.
</t>
    </r>
    <r>
      <rPr>
        <b/>
        <sz val="11"/>
        <color theme="1"/>
        <rFont val="Calibri"/>
        <family val="2"/>
        <scheme val="minor"/>
      </rPr>
      <t>* Gerencia Bienes Muebles:</t>
    </r>
    <r>
      <rPr>
        <sz val="11"/>
        <color theme="1"/>
        <rFont val="Calibri"/>
        <family val="2"/>
        <scheme val="minor"/>
      </rPr>
      <t xml:space="preserve"> 
</t>
    </r>
    <r>
      <rPr>
        <b/>
        <sz val="11"/>
        <color theme="1"/>
        <rFont val="Calibri"/>
        <family val="2"/>
        <scheme val="minor"/>
      </rPr>
      <t xml:space="preserve">* Gerencia de Proyectos Especiales: </t>
    </r>
    <r>
      <rPr>
        <sz val="11"/>
        <color theme="1"/>
        <rFont val="Calibri"/>
        <family val="2"/>
        <scheme val="minor"/>
      </rPr>
      <t>Durante el segundo semestre no se incorporaron funcionarios nuevos en la Gerencia de Proyectos Especiales.
*</t>
    </r>
    <r>
      <rPr>
        <b/>
        <sz val="11"/>
        <color theme="1"/>
        <rFont val="Calibri"/>
        <family val="2"/>
        <scheme val="minor"/>
      </rPr>
      <t xml:space="preserve"> Gerencia de Talento Humano:</t>
    </r>
    <r>
      <rPr>
        <sz val="11"/>
        <color theme="1"/>
        <rFont val="Calibri"/>
        <family val="2"/>
        <scheme val="minor"/>
      </rPr>
      <t xml:space="preserve"> Las inducciones se realizan virtual y se refuerzan presencial los temas específicos para el desarrollo de la labor. Los contenidos de la herramienta virtual se desarrollan en conjunto con la oficina de planeación quienes suministran los contenidos de acuerdo a la arquitectura organizacional (Macroprocesos, procesos y procedimientos). Ésta inducción se refuerza con capacitaciones en los temas especificos que impactan la labor. Para el 2021 se han realizado 52 inducciones virtuales, específicas 4.
</t>
    </r>
    <r>
      <rPr>
        <b/>
        <sz val="11"/>
        <color theme="1"/>
        <rFont val="Calibri"/>
        <family val="2"/>
        <scheme val="minor"/>
      </rPr>
      <t xml:space="preserve">* Gerencia Técnica: </t>
    </r>
    <r>
      <rPr>
        <sz val="11"/>
        <color theme="1"/>
        <rFont val="Calibri"/>
        <family val="2"/>
        <scheme val="minor"/>
      </rPr>
      <t xml:space="preserve">Se realiza inducción a los funcionarios nuevos que ingresan a la gerencia técnica y se les hace firmar formulario de notificación de funciones, evidencia en la carpeta \\fileserver\publica\7 - Coordinación Técnica\AREA TECNICA\FUNCIONARIOS\GLOPEZ\Funciones
</t>
    </r>
    <r>
      <rPr>
        <b/>
        <sz val="11"/>
        <color theme="1"/>
        <rFont val="Calibri"/>
        <family val="2"/>
        <scheme val="minor"/>
      </rPr>
      <t>* GIT Servicios Administrativos:</t>
    </r>
    <r>
      <rPr>
        <sz val="11"/>
        <color theme="1"/>
        <rFont val="Calibri"/>
        <family val="2"/>
        <scheme val="minor"/>
      </rPr>
      <t xml:space="preserve"> Para los funcionarios nuevos que ingresan al area se realiza una  induccion sobre los procesos a cargos del area y la limitaciones del cargo, a su vez,  el Vicepresidente Administrativo y Financiero junto con el coordinador del área supervisa y valida  el cumplimiento de las funciones según lo señalado en la Evaluación de desempeño.
Cada uno de los funcionarios del área tienen establecidas sus actividades y funciones, las cuales previamente han sido acordadas y retroalimentadas según el Comunicado Individual de funciones. 
En cuanto a los contratistas nuevos dentro de las obligaciones que se enmarcan en el proceso contractual, se establece el  concoer y acatar el cumplimiento del codigo de etica y buen gobierno que ha implementado la SAE, e igualmente cumplir con la normatividad interna y legal  de la SAE.</t>
    </r>
    <r>
      <rPr>
        <b/>
        <sz val="11"/>
        <color theme="1"/>
        <rFont val="Calibri"/>
        <family val="2"/>
        <scheme val="minor"/>
      </rPr>
      <t xml:space="preserve">
* GIT Archivo y Correspondencia: </t>
    </r>
    <r>
      <rPr>
        <sz val="11"/>
        <color theme="1"/>
        <rFont val="Calibri"/>
        <family val="2"/>
        <scheme val="minor"/>
      </rPr>
      <t xml:space="preserve">Anxo link de las capacitaciones del practicas SENA y NASES para la realización de sus acticidades en el archivo soportes guardados:
\\fileserver\publica\26-Gestion Documental\SAE3\Recuperado 27-04-2020\SAE3\Informes\Gestión de riesgos
</t>
    </r>
    <r>
      <rPr>
        <b/>
        <sz val="11"/>
        <color theme="1"/>
        <rFont val="Calibri"/>
        <family val="2"/>
        <scheme val="minor"/>
      </rPr>
      <t>*GIT Aseguramiento de la información:</t>
    </r>
    <r>
      <rPr>
        <sz val="11"/>
        <color theme="1"/>
        <rFont val="Calibri"/>
        <family val="2"/>
        <scheme val="minor"/>
      </rPr>
      <t xml:space="preserve">
* </t>
    </r>
    <r>
      <rPr>
        <b/>
        <sz val="11"/>
        <color theme="1"/>
        <rFont val="Calibri"/>
        <family val="2"/>
        <scheme val="minor"/>
      </rPr>
      <t>Oficina de Comunicaciones y Atención al Ciudadano: 100%</t>
    </r>
    <r>
      <rPr>
        <sz val="11"/>
        <color theme="1"/>
        <rFont val="Calibri"/>
        <family val="2"/>
        <scheme val="minor"/>
      </rPr>
      <t xml:space="preserve">
</t>
    </r>
    <r>
      <rPr>
        <b/>
        <sz val="11"/>
        <color theme="1"/>
        <rFont val="Calibri"/>
        <family val="2"/>
        <scheme val="minor"/>
      </rPr>
      <t xml:space="preserve">* Oficina de Control interno: </t>
    </r>
    <r>
      <rPr>
        <sz val="11"/>
        <color theme="1"/>
        <rFont val="Calibri"/>
        <family val="2"/>
        <scheme val="minor"/>
      </rPr>
      <t xml:space="preserve">No aplica para el segundo trimestre de 2021, debido a que no se han contratado colaboradores nuevos en el área 
</t>
    </r>
    <r>
      <rPr>
        <b/>
        <sz val="11"/>
        <color theme="1"/>
        <rFont val="Calibri"/>
        <family val="2"/>
        <scheme val="minor"/>
      </rPr>
      <t xml:space="preserve">* Oficina Asesora de Planeación: Durante el primer semestre no se realizó ninguna contratación o vinculación de nuevas personas dentro de la dependencia, por lo que no se realizaron inducciones específicas de cargo. </t>
    </r>
    <r>
      <rPr>
        <sz val="11"/>
        <color theme="1"/>
        <rFont val="Calibri"/>
        <family val="2"/>
        <scheme val="minor"/>
      </rPr>
      <t xml:space="preserve"> 
</t>
    </r>
    <r>
      <rPr>
        <b/>
        <sz val="11"/>
        <color theme="1"/>
        <rFont val="Calibri"/>
        <family val="2"/>
        <scheme val="minor"/>
      </rPr>
      <t>*Presidencia:</t>
    </r>
    <r>
      <rPr>
        <sz val="11"/>
        <color theme="1"/>
        <rFont val="Calibri"/>
        <family val="2"/>
        <scheme val="minor"/>
      </rPr>
      <t xml:space="preserve"> Se hace reunion mediante la plataforma Teams de seguiemiento dirigida por parte del Doctor Andres Avila junto con el equipo de Asesores del Despacho con el fin de socializar las obligaciones contractuales y plan de trabajo de cada uno de los miembros del equipo.</t>
    </r>
    <r>
      <rPr>
        <b/>
        <sz val="11"/>
        <color theme="1"/>
        <rFont val="Calibri"/>
        <family val="2"/>
        <scheme val="minor"/>
      </rPr>
      <t xml:space="preserve">
* Gerencia de Sociedades en Liquidación:  </t>
    </r>
    <r>
      <rPr>
        <sz val="11"/>
        <color theme="1"/>
        <rFont val="Calibri"/>
        <family val="2"/>
        <scheme val="minor"/>
      </rPr>
      <t xml:space="preserve">En el segundo trimestre (23/04/2021) se realizó la comunicación de funciones a los funcionarios de la Gerencia de Sociedades en Liquidación.
</t>
    </r>
    <r>
      <rPr>
        <b/>
        <sz val="11"/>
        <color theme="1"/>
        <rFont val="Calibri"/>
        <family val="2"/>
        <scheme val="minor"/>
      </rPr>
      <t>* Oficina de Gestión de la Información:</t>
    </r>
    <r>
      <rPr>
        <sz val="11"/>
        <color theme="1"/>
        <rFont val="Calibri"/>
        <family val="2"/>
        <scheme val="minor"/>
      </rPr>
      <t xml:space="preserve"> 100%
</t>
    </r>
    <r>
      <rPr>
        <b/>
        <sz val="11"/>
        <color theme="1"/>
        <rFont val="Calibri"/>
        <family val="2"/>
        <scheme val="minor"/>
      </rPr>
      <t xml:space="preserve">* Gerencia Regional de Occidente: </t>
    </r>
    <r>
      <rPr>
        <sz val="11"/>
        <color theme="1"/>
        <rFont val="Calibri"/>
        <family val="2"/>
        <scheme val="minor"/>
      </rPr>
      <t xml:space="preserve">En ejecución los formatos de comuniccación individual de funciones, sujeto a cambios por el proyecto de dimensionamiento de planta y al objetivo comercial de la entidad.
</t>
    </r>
    <r>
      <rPr>
        <b/>
        <sz val="11"/>
        <color theme="1"/>
        <rFont val="Calibri"/>
        <family val="2"/>
        <scheme val="minor"/>
      </rPr>
      <t xml:space="preserve">* Gerencia Regional Norte: </t>
    </r>
    <r>
      <rPr>
        <sz val="11"/>
        <color theme="1"/>
        <rFont val="Calibri"/>
        <family val="2"/>
        <scheme val="minor"/>
      </rPr>
      <t xml:space="preserve">La Regional no maneja un indicador asociado a esta actividad. El indicador con que se trabaja es el de destinataciones provisionales.
</t>
    </r>
    <r>
      <rPr>
        <b/>
        <sz val="11"/>
        <color theme="1"/>
        <rFont val="Calibri"/>
        <family val="2"/>
        <scheme val="minor"/>
      </rPr>
      <t xml:space="preserve">* Gerencia Regional Centro Oriente: </t>
    </r>
    <r>
      <rPr>
        <sz val="11"/>
        <color theme="1"/>
        <rFont val="Calibri"/>
        <family val="2"/>
        <scheme val="minor"/>
      </rPr>
      <t xml:space="preserve">Se está realizando  una organización parametrizada con mapas de procesos y organigramas con metas de cumplimiento, para tener más control de las funciones y alcances de cada funcionario. Adicional a esto se realizará cronogramas de mesas de trabajo con los depositarios y contratistas mensuales para medir y hacer seguimiento frente a las metas basadas en los resultados conforme al cumplimiento estricto de los procedimientos.
</t>
    </r>
    <r>
      <rPr>
        <b/>
        <sz val="11"/>
        <color theme="1"/>
        <rFont val="Calibri"/>
        <family val="2"/>
        <scheme val="minor"/>
      </rPr>
      <t>* Gerencia Regional Sur Occidente:</t>
    </r>
    <r>
      <rPr>
        <sz val="11"/>
        <color theme="1"/>
        <rFont val="Calibri"/>
        <family val="2"/>
        <scheme val="minor"/>
      </rPr>
      <t xml:space="preserve"> 100%
</t>
    </r>
    <r>
      <rPr>
        <b/>
        <sz val="11"/>
        <color theme="1"/>
        <rFont val="Calibri"/>
        <family val="2"/>
        <scheme val="minor"/>
      </rPr>
      <t>* Gerencia de Bienes Inmuebles Urbanos:</t>
    </r>
    <r>
      <rPr>
        <sz val="11"/>
        <color theme="1"/>
        <rFont val="Calibri"/>
        <family val="2"/>
        <scheme val="minor"/>
      </rPr>
      <t xml:space="preserve"> 
</t>
    </r>
    <r>
      <rPr>
        <b/>
        <sz val="11"/>
        <color theme="1"/>
        <rFont val="Calibri"/>
        <family val="2"/>
        <scheme val="minor"/>
      </rPr>
      <t>* Gerencia de Bienes Inmuebles Rurales:</t>
    </r>
    <r>
      <rPr>
        <sz val="11"/>
        <color theme="1"/>
        <rFont val="Calibri"/>
        <family val="2"/>
        <scheme val="minor"/>
      </rPr>
      <t xml:space="preserve"> no se ha iniciado por desconocer el plan de mitigacion y las obligaciones del mismo. Se realiza la observacion que a la fecha no se tienen las funciones de tres contratistas de la parte administrativa
</t>
    </r>
    <r>
      <rPr>
        <b/>
        <sz val="11"/>
        <color theme="1"/>
        <rFont val="Calibri"/>
        <family val="2"/>
        <scheme val="minor"/>
      </rPr>
      <t>* Gerencia de Sociedades Activas:</t>
    </r>
    <r>
      <rPr>
        <sz val="11"/>
        <color theme="1"/>
        <rFont val="Calibri"/>
        <family val="2"/>
        <scheme val="minor"/>
      </rPr>
      <t xml:space="preserve"> En el segundo trimestre del año 2021, no ingresaron funcionario nuevos. Se dio la correspondiente inducción en el primer trimestre a los funcionarios que ingresaron a la Gerencia de Sociedades Activas, se informaron sus funciones y se dejó el respectivo soporte.
</t>
    </r>
    <r>
      <rPr>
        <b/>
        <sz val="11"/>
        <color theme="1"/>
        <rFont val="Calibri"/>
        <family val="2"/>
        <scheme val="minor"/>
      </rPr>
      <t xml:space="preserve">* Gerencia Asuntos Legales: </t>
    </r>
    <r>
      <rPr>
        <sz val="11"/>
        <color theme="1"/>
        <rFont val="Calibri"/>
        <family val="2"/>
        <scheme val="minor"/>
      </rPr>
      <t xml:space="preserve">Se realizó la inducción a 2. La ruta que identifica la evidencia:\\fileserver\publica\3 - Gerencia Jurídica\1. DEFENSA JUDICIAL -G.A.L\12. SOPORTE DE INDICADORES\II TRIMESTRE\RIESGOS OPERATIVOS- CORRUPCIÓN\NOTIFICACION_FUNCIONES
</t>
    </r>
    <r>
      <rPr>
        <b/>
        <sz val="11"/>
        <color theme="1"/>
        <rFont val="Calibri"/>
        <family val="2"/>
        <scheme val="minor"/>
      </rPr>
      <t>* Gerencia Comercial :</t>
    </r>
    <r>
      <rPr>
        <sz val="11"/>
        <color theme="1"/>
        <rFont val="Calibri"/>
        <family val="2"/>
        <scheme val="minor"/>
      </rPr>
      <t xml:space="preserve"> ABRIL: Se realizaron capacitaciones a las diferentes Regionales en los temas correspondeintes a:
a. Formalización de Ventas, b. Uso de pólizas y garantías,c. Cartera (notas, boletines y ajustes)
Se asistieron a capacitaciones sobre Riesgos de la entidad y su tratamiento
JUNIO: Se realiza reunión estratégica con líderes de proceso, para establecer estrategias de atención. Se socializaron las funciones establecidas para cada uno de los colaboradores de la Gerencia Comercial. Se asiste a capacitaciones acerca de la prevencion sobre el lavado de activos y financiación del terrorismo.</t>
    </r>
  </si>
  <si>
    <t>01_04</t>
  </si>
  <si>
    <t>El profesional de la Gerencia de Talento Humano al ingreso de cada servidor le socializa el Código de Ética, formalizando la carta de aceptación y compromiso de cumplimiento con la firma del servidor.</t>
  </si>
  <si>
    <t>Detectivo</t>
  </si>
  <si>
    <t>Realizar capacitación de riesgos de corrupción para sensibilizar a los funcionarios de las metodologías de gestión y seguimiento de este tipo de riesgos</t>
  </si>
  <si>
    <t>Oficina Asesora de Planeación
Gerencia de Talento Humano</t>
  </si>
  <si>
    <r>
      <rPr>
        <b/>
        <sz val="11"/>
        <color theme="1"/>
        <rFont val="Calibri"/>
        <family val="2"/>
        <scheme val="minor"/>
      </rPr>
      <t>* Gerencia de Talento Humano:</t>
    </r>
    <r>
      <rPr>
        <sz val="11"/>
        <color theme="1"/>
        <rFont val="Calibri"/>
        <family val="2"/>
        <scheme val="minor"/>
      </rPr>
      <t xml:space="preserve"> 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xml:space="preserve">* Oficina Asesora de Planeación: </t>
    </r>
    <r>
      <rPr>
        <sz val="11"/>
        <color theme="1"/>
        <rFont val="Calibri"/>
        <family val="2"/>
        <scheme val="minor"/>
      </rPr>
      <t>en el primer semestre se realizó un video con capacitación relacionada con la metodología de gestión de riesgos enmarcada en riesgos de corrupción, para su respectiva socialización con las partes interesadas</t>
    </r>
  </si>
  <si>
    <t>Finalizado</t>
  </si>
  <si>
    <t>01_05</t>
  </si>
  <si>
    <t>El Gerente de Talento Humano y lideres de área realizan la evaluación de rendimiento, cada vez que sea requerido, para realizar seguimiento al cumplimiento de las funciones y compromisos asignados a los Funcionarios de SAE</t>
  </si>
  <si>
    <t>01_06</t>
  </si>
  <si>
    <t>El profesional de la Oficina Asesora de Planeación realiza actualizaciones documentales de los procesos de la arquitectura de SAE, cuando sea requerido y a solitud de las áreas, limitando el alcance de las actividades que ejercen los colaboradores de SAE en función de la ejecución de los procesos.</t>
  </si>
  <si>
    <t xml:space="preserve">Realizar capacitación de la dimensión 7 del MIPG, incluida la Gestión de Riesgos desde la perspectiva de Control Interno. </t>
  </si>
  <si>
    <t>Oficina de Control Interno
Oficina Asesora de Planeación</t>
  </si>
  <si>
    <r>
      <rPr>
        <b/>
        <sz val="11"/>
        <color theme="1"/>
        <rFont val="Calibri"/>
        <family val="2"/>
        <scheme val="minor"/>
      </rPr>
      <t xml:space="preserve">Oficina de Control interno: </t>
    </r>
    <r>
      <rPr>
        <sz val="11"/>
        <color theme="1"/>
        <rFont val="Calibri"/>
        <family val="2"/>
        <scheme val="minor"/>
      </rPr>
      <t xml:space="preserve">Finalizada en el primer trimestre de 2021.
</t>
    </r>
    <r>
      <rPr>
        <b/>
        <sz val="11"/>
        <color theme="1"/>
        <rFont val="Calibri"/>
        <family val="2"/>
        <scheme val="minor"/>
      </rPr>
      <t>Oficina Asesora de Planeación:</t>
    </r>
    <r>
      <rPr>
        <sz val="11"/>
        <color theme="1"/>
        <rFont val="Calibri"/>
        <family val="2"/>
        <scheme val="minor"/>
      </rPr>
      <t xml:space="preserve"> en el primer semestre se realizó capacitacion conjuntamente con la Oficina de Control Interno, sensibilizando a los gestores de riesgos en cuanto a la dimesión 7 del MIPG y de las generalidades de la gestión del riesgo.</t>
    </r>
  </si>
  <si>
    <t>01_07</t>
  </si>
  <si>
    <t xml:space="preserve">El profesional de la Oficina de Control Interno realiza evaluaciones independientes a la gestión institucional de acuerdo con la programación establecida en el Plan Anual de Auditorías Institucional- PAAI a fin de identificar riesgos, desviaciones o irregularidades </t>
  </si>
  <si>
    <t>Debido al "contacto permanente" con depositarios, liquidadores y Mandatarios, contratistas, proveedores y arrendatarios
Debido a una cultura interna de amiguismo
Debido a las relaciones personales derivadas de las relaciones interinstitucionales y con entes de control</t>
  </si>
  <si>
    <t>Lo cual generaría una pérdida de imagen reputacional
Lo cual generaría Sanciones a la entidad y sus funcionarios (penales, disciplinarias, morales)</t>
  </si>
  <si>
    <t>03_01</t>
  </si>
  <si>
    <t>El Coordinador del GIT de Servicios Administrativos valida que la Entidad cuente con cámaras y grabación de sonido en sedes de funcionamiento de las zonas únicas de atención al ciudadano, a través de la supervisión del servicio de vigilancia tercerizado.</t>
  </si>
  <si>
    <t>03_02</t>
  </si>
  <si>
    <t xml:space="preserve">El Coordinador del GIT de Servicios Administrativos valida que el servicio de vigilancia tercerizado registre los visitantes a la Entidad, a través del diligenciamiento del Formato de Control de Visitantes  </t>
  </si>
  <si>
    <t>03_03</t>
  </si>
  <si>
    <t>03_04</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</si>
  <si>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</si>
  <si>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Gerencia de Contratos</t>
  </si>
  <si>
    <t>14 procesos se han publicado en la página web y en el SECOP</t>
  </si>
  <si>
    <t>03_05</t>
  </si>
  <si>
    <t>El profesional de la Oficina de Gestión de la Información asigna licencia de correo corporativo para la centralización de información corporativa, de acuerdo con las necesidades de cada proceso, previa solicitud en la mesa de ayuda</t>
  </si>
  <si>
    <t>03_06</t>
  </si>
  <si>
    <t>El Jefe de la Oficina de Gestión de la Información asigna la infraestructura tecnológica necesaria para la comunicación formal externa e interna, apoyados en las diferentes herramientas y sistemas de información, para la ejecución de las actividades institucionales</t>
  </si>
  <si>
    <t>Debido a la falta de mecanismos de control en la identificación de posibles conflictos de interés y definición de políticas
Debido a una cultura interna de amiguismo
Debido a la inexistencia de política de atención psicosocial a los funcionarios de la entidad</t>
  </si>
  <si>
    <t>04_01</t>
  </si>
  <si>
    <t>El profesional de Talento Humano valida el cumplimiento que los perfiles de los aspirantes sean idóneos en SAE, mediante los procesos de selección y estudio de seguridad.</t>
  </si>
  <si>
    <t>Realizar auditorías de gestión institucional donde se revisen los riesgos que afectan o impactan el objetivo y alcance de la auditoria, y se evaluen los controles asociados a los riesgos como 3era linea de defensa.</t>
  </si>
  <si>
    <t>Oficina de Control Interno</t>
  </si>
  <si>
    <t>De acuerdo con programación del PAAI</t>
  </si>
  <si>
    <t>En el periodo evaluado se realizó una auditoria interna de gestión a los bienes inmuebles disponibles para arrendamiento en la página de SAE y medios contratados</t>
  </si>
  <si>
    <t>04_02</t>
  </si>
  <si>
    <t>El Coordinador del GIT de Conflicto de Interés valida los impedimentos o inhabilidades que presenten los servidores para ejercer sus funciones, mediante la aplicación del procedimiento de conflicto de intereses en la entidad.</t>
  </si>
  <si>
    <t>Realizar seguimiento cuatrimestral al Mapa de Riesgos de Corrupción de acuerdo con la programación establecia en el PAAI 2021.</t>
  </si>
  <si>
    <t>10/05/2021
10/09/2021
31/12/2021</t>
  </si>
  <si>
    <t>10/07/2021
10/10/2021
31/12/2021</t>
  </si>
  <si>
    <t>En el primer cuatrimestre se llevó a cabo el seguimiento al mapa de riesgos de corrupción. Los resultados se encuentran en la página Web de SAE en el enlace:
https://www.saesas.gov.co/transparencia_acceso_informaciOn_pUblica/7_control/7_1_informes_gestion_evaluacion_32820/d_informes_organismos_inspeccion_32993/2021</t>
  </si>
  <si>
    <t>04_03</t>
  </si>
  <si>
    <t>El Profesional de la Gerencia Comercial valida que se comuniquen las ofertas y procesos de venta de manera transparente a través de publicación de información en la página web del operador comercial</t>
  </si>
  <si>
    <t>04_04</t>
  </si>
  <si>
    <t>Realizar socialización de la gestión del GIT de Conflicto de Interés para que los servidores recurran a este en los casos que se requieran</t>
  </si>
  <si>
    <t>GIT de Conflicto de Interés</t>
  </si>
  <si>
    <t>NA</t>
  </si>
  <si>
    <t>GESTIÓN DE ADQUISICIONES</t>
  </si>
  <si>
    <t>Como consecuencias de la ineficacia de los controles definidos
Debido a que no se cuente con lineamientos claros, en términos de conflictos de interés
Falta de difusión de los lineamientos o políticas sobre conflictos de interés
Inaplicación del Manual de Ética y Buen Gobierno</t>
  </si>
  <si>
    <t>Lo cual generaría una pérdida de imagen reputacional
Lo cual generaría Sanciones a la entidad y sus funcionarios (penales, disciplinarias, morales)
Lo cual ocasionaría demandas de la ciudadanía</t>
  </si>
  <si>
    <t>06_01</t>
  </si>
  <si>
    <t>El Gerente de Contratos verifica que las necesidades contractuales que presentan las áreas tengan viabilidad jurídica, técnica y financiera mediante la presentación y análisis en el comité de contratación.</t>
  </si>
  <si>
    <t>Realizar capacitación del manual de contratación y las responsabilidades de los involucrados en las etapas pre-contractuales, contractuales y post-contractuales</t>
  </si>
  <si>
    <t>4 capacitaciones que no se limitan al manual de contratación, sino también son sobre contratación misional</t>
  </si>
  <si>
    <t>06_02</t>
  </si>
  <si>
    <t>El Gerente de Contratos valida que los procesos de selección de contratación tengan una evaluación financiera, jurídica y técnica asignando un comité evaluador y validando las evaluaciones suministradas.</t>
  </si>
  <si>
    <t>06_03</t>
  </si>
  <si>
    <t>06_04</t>
  </si>
  <si>
    <t>El Gerente de Talento Humano verifica denuncias notificadas de hechos potenciales de corrupción interpuestas a Funcionarios de la SAE a través de la aplicación de procesos disciplinarios y aplicación de sanciones cuando aplique</t>
  </si>
  <si>
    <t>Correctivo</t>
  </si>
  <si>
    <t>Realizar reuniones de seguimiento al estado de avance de los procesos contractuales al interior de la Gerencia de Contratos y sus respectivas novedades</t>
  </si>
  <si>
    <t>31-03-2021
30-06-2021
30-09-2021
30-11-2021</t>
  </si>
  <si>
    <t>2 reuniones de seguimiento</t>
  </si>
  <si>
    <t>06_05</t>
  </si>
  <si>
    <t>El Gerente de Asuntos Legales valida insumos de las acciones delictivas informadas para proceder cuando se requiera con las denuncias relacionadas con hechos de corrupción hacia Funcionarios de la SAE  y realiza el seguimiento para la representación legal requerida.</t>
  </si>
  <si>
    <t>07_01</t>
  </si>
  <si>
    <t>Promover al interior de la Entidad una cultura empresarial ética a través de campañas de sensibilización al interior de la Entidad</t>
  </si>
  <si>
    <t>Gerencia de Talento Humano
Oficina de Comunicaciones y Atención al Ciudadano</t>
  </si>
  <si>
    <t>12-05-2021
20/08/2021</t>
  </si>
  <si>
    <t>10/07/2021
10/10/2021</t>
  </si>
  <si>
    <r>
      <rPr>
        <b/>
        <sz val="11"/>
        <color theme="1"/>
        <rFont val="Calibri"/>
        <family val="2"/>
        <scheme val="minor"/>
      </rPr>
      <t xml:space="preserve">* Gerencia de Talento Humano: </t>
    </r>
    <r>
      <rPr>
        <sz val="11"/>
        <color theme="1"/>
        <rFont val="Calibri"/>
        <family val="2"/>
        <scheme val="minor"/>
      </rPr>
      <t xml:space="preserve">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xml:space="preserve">* Oficina de Comunicaciones y Atención al Ciudadano: </t>
    </r>
    <r>
      <rPr>
        <sz val="11"/>
        <color theme="1"/>
        <rFont val="Calibri"/>
        <family val="2"/>
        <scheme val="minor"/>
      </rPr>
      <t>100%</t>
    </r>
  </si>
  <si>
    <t>07_02</t>
  </si>
  <si>
    <t>07_03</t>
  </si>
  <si>
    <t>El Jefe de la Oficina de Control Interno valida que la gestión institucional se realice de acuerdo con la normatividad vigente participando en los comités de los que hace parte, siendo garante de transparencia y diligencia institucional, con voz pero sin voto.</t>
  </si>
  <si>
    <t>07_04</t>
  </si>
  <si>
    <t>07_05</t>
  </si>
  <si>
    <r>
      <rPr>
        <b/>
        <sz val="11"/>
        <color theme="1"/>
        <rFont val="Calibri"/>
        <family val="2"/>
        <scheme val="minor"/>
      </rPr>
      <t xml:space="preserve">Oficina de Control interno: </t>
    </r>
    <r>
      <rPr>
        <sz val="11"/>
        <color theme="1"/>
        <rFont val="Calibri"/>
        <family val="2"/>
        <scheme val="minor"/>
      </rPr>
      <t xml:space="preserve">Finalizada en el primer trimestre de 2021.
</t>
    </r>
    <r>
      <rPr>
        <b/>
        <sz val="11"/>
        <color theme="1"/>
        <rFont val="Calibri"/>
        <family val="2"/>
        <scheme val="minor"/>
      </rPr>
      <t xml:space="preserve">Oficina Asesora de Planeación: </t>
    </r>
    <r>
      <rPr>
        <sz val="11"/>
        <color theme="1"/>
        <rFont val="Calibri"/>
        <family val="2"/>
        <scheme val="minor"/>
      </rPr>
      <t>en el primer semestre se realizó capacitacion conjuntamente con la Oficina de Control Interno, sensibilizando a los gestores de riesgos en cuanto a la dimesión 7 del MIPG y de las generalidades de la gestión del riesgo.</t>
    </r>
  </si>
  <si>
    <t>Como consecuencias de la ineficacia de los controles definidos
Debido a que no se cuente con lineamientos claros, en términos de conflictos de interés
Falta de difusión de los lineamientos o políticas sobre conflictos de interés</t>
  </si>
  <si>
    <t>Lo cual generaría una pérdida de imagen reputacional
Lo cual generaría Sanciones a la entidad y sus funcionarios
Lo cual ocasionaría demandas de la ciudadanía</t>
  </si>
  <si>
    <t>08_01</t>
  </si>
  <si>
    <t>08_02</t>
  </si>
  <si>
    <t>08_03</t>
  </si>
  <si>
    <t>08_04</t>
  </si>
  <si>
    <r>
      <rPr>
        <b/>
        <sz val="11"/>
        <color theme="1"/>
        <rFont val="Calibri"/>
        <family val="2"/>
        <scheme val="minor"/>
      </rPr>
      <t xml:space="preserve">* Gerencia de Talento Humano: </t>
    </r>
    <r>
      <rPr>
        <sz val="11"/>
        <color theme="1"/>
        <rFont val="Calibri"/>
        <family val="2"/>
        <scheme val="minor"/>
      </rPr>
      <t xml:space="preserve">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t>
    </r>
    <r>
      <rPr>
        <b/>
        <sz val="11"/>
        <color theme="1"/>
        <rFont val="Calibri"/>
        <family val="2"/>
        <scheme val="minor"/>
      </rPr>
      <t>* Oficina de Comunicaciones y Atención al Ciudadano:</t>
    </r>
    <r>
      <rPr>
        <sz val="11"/>
        <color theme="1"/>
        <rFont val="Calibri"/>
        <family val="2"/>
        <scheme val="minor"/>
      </rPr>
      <t xml:space="preserve"> 100%</t>
    </r>
  </si>
  <si>
    <t>08_05</t>
  </si>
  <si>
    <t>Debido a la falta de controles dentro del proceso de contratación
Por la falta de valores éticos y morales en los funcionarios
Inaplicación del Manual de Ética y Buen Gobierno</t>
  </si>
  <si>
    <t>09_01</t>
  </si>
  <si>
    <t>El Gerente Financiero valida las disponibilidades y necesidades presupuestales institucionales a partir de la recopilación de los formatos de anteproyecto presupuestal enviados por las áreas, los formatos de compromisos a largo plazo, y la revisión del presupuesto aprobado por CNE</t>
  </si>
  <si>
    <t>En el periodo se contrataron 15 personas a las cuales se les envió el libro de ética y el formato "Carta de conocimiento y aceptación del código de ética" el cual debió ser firmado y enviado con su contrato de trabajo mediante vinculación virtual.</t>
  </si>
  <si>
    <t>09_02</t>
  </si>
  <si>
    <t xml:space="preserve">El Profesional de Contratos verifica que los estudios previos para la contratación de un bien o servicio cuente con un presupuesto oficial justificado y el cumplimiento de todos los criterios requeridos, mediante la revisión de los estudios previos y la retroalimentación de estos. </t>
  </si>
  <si>
    <t>09_03</t>
  </si>
  <si>
    <t xml:space="preserve">Brindar inducción a funcionarios y contratistas nuevos, socializandole sus obligaciones contractuales o funciones, el código de integridad, transparencia y lavado de activos, y temas transversales generales de la organización. </t>
  </si>
  <si>
    <t>Cada vez que se realice una nueva vinculación de personal</t>
  </si>
  <si>
    <t>Las inducciones se realizan virtual y se refuerzan presencial los temas específicos para el desarrollo de la labor. 
Los contenidos de la herramienta virtual se desarrollan en conjunto con la oficina de planeación quienes suministran los contenidos de acuerdo a la arquitectura organizacional (Macroprocesos, procesos y procedimientos). Ésta inducción se refuerza con capacitaciones en los temas especificos que impactan la labor. 
Para el 2021 se han realizado 52 inducciones virtuales, específicas 4.</t>
  </si>
  <si>
    <t>09_04</t>
  </si>
  <si>
    <t>El Profesional de Contratos constata que los términos de referencia, pliegos de condiciones y contratos sean comunicados a los ciudadanos de manera transparente y oportuna mediante la publicación de estos en SECOP y la página web en el espacio destinado para transparencia.</t>
  </si>
  <si>
    <t>09_05</t>
  </si>
  <si>
    <t>Realizar las actualizaciones documentales de los procesos de la arquitectura de SAE, cuando sea requerido, para limitar el alcance de las actividades que ejercen los colaboradores de SAE en la ejecución de los procesos</t>
  </si>
  <si>
    <t>Oficina Asesora de Planeación</t>
  </si>
  <si>
    <t>Durante el primer semestre, la OAP acompaño y publico las actualizaciones documentales de 26 documentos relacionados con los procesos de la Entidad</t>
  </si>
  <si>
    <t>09_06</t>
  </si>
  <si>
    <t xml:space="preserve">Debido al desconocimiento de la normatividad que exige la denuncia de las conductas delictivas
Por temor a repercusiones en su estabilidad laboral </t>
  </si>
  <si>
    <t>10_01</t>
  </si>
  <si>
    <t>A pesar que la acción de mitigación planteada no se ha iniciado, algunos controles relacionados con su mitigación si se han adelantado. La Gerencia de Talento Humano en la contratación de los servidores socializa el Codigo de Etica y Buen Gobierno dejando como la evidencia la firma  el formato "Carta de conocimiento y aceptación del código de ética" complementando con la realización del curso virtual de integridad, transparencia y lucha contra la corrupción del DAFP del cual se piden los certificados. Adicionalmente, esta misma Gerencia ha verificado denuncias notificadas de hechos potenciales de corrupción interpuestas a Funcionarios de la SAE a través del inicio de procesos disciplinarios correspondientes</t>
  </si>
  <si>
    <t>10_02</t>
  </si>
  <si>
    <t>10_03</t>
  </si>
  <si>
    <t>GESTIÓN DE LA INFRAESTRUCTURA TECNOLÓGICA</t>
  </si>
  <si>
    <t>Debido a la falta de políticas de accesibilidad de la información
Debido a la falta de identificación de activos de información
Debido a la diversidad de los sistemas de información
Falta de capacitación y socialización de las políticas de la entidad tanto al ingreso de nuevos funcionarios como de manera periódica
Fácil acceso a la información y a la difusión de copias de la misma</t>
  </si>
  <si>
    <t>Lo cual generaría pérdidas económicas 
Lo cual generaría una pérdida de imagen reputacional
Lo cual generaría Sanciones a la entidad y sus funcionarios
Lo cual ocasionaría demandas de los funcionarios</t>
  </si>
  <si>
    <t>11_01</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</si>
  <si>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t>
  </si>
  <si>
    <t xml:space="preserve">Realizar capacitaciones sobre el uso adecuado de las TIC y seguridad de la información </t>
  </si>
  <si>
    <t>Jefe de la Oficina de Gestión de la Información</t>
  </si>
  <si>
    <t>11_02</t>
  </si>
  <si>
    <t>El Profesional Especializado III (Oficial de Seguridad) asigna los permisos de seguridad en aplicativos a los perfiles de usuarios solicitados y aprobados por los lideres de procesos, mediante la parametrización en los aplicativos, el registro en la matriz de seguridad de usuarios y perfiles por aplicativo, y la implementación de  restricciones web y de acceso a carpetas compartidas</t>
  </si>
  <si>
    <t>11_03</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</si>
  <si>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</si>
  <si>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Automático</t>
  </si>
  <si>
    <t>11_04</t>
  </si>
  <si>
    <t>El profesional de la Oficina de Gestión de la información administra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t>
  </si>
  <si>
    <t>11_05</t>
  </si>
  <si>
    <t>El profesional de la mesa de ayuda de SAE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</si>
  <si>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11_06</t>
  </si>
  <si>
    <t>11_07</t>
  </si>
  <si>
    <t>La Gerente de Talento Humano desde el proceso de vinculación asegura que los funcionarios firmen el acuerdo de confidencialidad de la información  y el cumplimientos a las politicas de seguridad de la información, procedimientos y documentos que soportan los procesos de negocio</t>
  </si>
  <si>
    <t>11_08</t>
  </si>
  <si>
    <t>El profesional Especializado III (Oficial de Seguridad), realiza capacitaciones y campañas de sensibilización relacionadas con las politicas de seguridad adoptadas por la entidad a fin de reforzar las responsabilidades del uso y acceso a la información</t>
  </si>
  <si>
    <t>TODOS LOS PROCESOS</t>
  </si>
  <si>
    <t>Como consecuencias de la ineficacia de los controles definidos
Debido a que no se cuente con lineamientos claros, en términos de conflictos de interés
Falta de difusión de los lineamientos o políticas sobre conflictos de interés
Falta de recurso humano que permita realizar seguimiento administrativo al portafolio de la entidad 
Alta rotación de personal
Falta de capacitación y socialización de las políticas de la entidad tanto al ingreso de nuevos funcionarios como de manera periódica (funcionarios, contratistas y depositarios)</t>
  </si>
  <si>
    <t>Lo cual generaría una pérdida de imagen reputacional
Lo cual generaría Sanciones a la entidad y sus funcionarios
Lo cual ocasionaría denuncias y demandas de la ciudadanía
Pérdida de recursos económicos</t>
  </si>
  <si>
    <t>13_01</t>
  </si>
  <si>
    <t>El Gerente de Talento Humano anualmente solicita a todos los servidores de SAE, el reporte de bienes y rentas, asegurando la publicación en el aplicativo SIGEP para los servidores que deben hacerlo.</t>
  </si>
  <si>
    <t>En el periodo se contrataron 31 personas a las cuales se les envió el codigo de ética y el formato "Carta de conocimiento y aceptación del código de ética" el cual debió ser firmado y enviado con su contrato de trabajo mediante vinculación virtual.</t>
  </si>
  <si>
    <t>13_02</t>
  </si>
  <si>
    <t>El Coordinador del GIT de Servicios Administrativos verifica mensualmente el inventario detallado de activos de funcionamiento de SAE, realizando una conciliación de esta base con las unidades registradas en el aplicativo, los comprobantes de traslado de activos a terceros, y los formatos de inventario de activos fijos por funcionario.</t>
  </si>
  <si>
    <t>13_03</t>
  </si>
  <si>
    <t>El Coordinador del GIT de Servicios Administrativos genera un control para la asignación de bienes devolutivos y elementos de consumo a funcionarios, a partir de la entrega de activos con placas impresas de identificación, el registro de traslado de activos a terceros en el módulo de aplicativo ERP Seven y con la suscripción del comprobante de traslado firmado directamente por el funcionario quien recibe este tipo de activos.</t>
  </si>
  <si>
    <t>13_04</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</si>
  <si>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t>
  </si>
  <si>
    <t>13_05</t>
  </si>
  <si>
    <t>El Jefe de la Oficina de Comunicaciones y Atención al Ciudadano recibe y registra  las denuncias recibidas sobre la administración de activos del portafolio de SAE en los canales oficiales de comunicación (portal web, redes sociales oficiales, correos electrónicos, medios masivos de comunicación y conmutador) y canaliza según corresponda a la Oficina de Talento Humano o a la Gerencia de Asuntos Legales llevando un control de correspondencia.</t>
  </si>
  <si>
    <t>Sin documentar</t>
  </si>
  <si>
    <t>13_06</t>
  </si>
  <si>
    <t>Debido a que se presente presión, amenazas internas y externas
Debido a que se solicite comisión, o recompensa por parte de un colaborador de la OCI a los auditados para adulterar, modificar u ocultar una oportunidad de mejora evidenciada durante la auditoría, seguimiento o evaluación
Debido a que los responsables deseen evitar  investigaciones disciplinarias, penales o fiscales
Debido que  se busque favorecer a terceros
Debido a que se pueda limitar el alcance de las auditorías en busca de un beneficio propio o de un tercero</t>
  </si>
  <si>
    <t>Toma de decisiones de la Alta Dirección equivocadas o no acordes con la realidad institucional
Vulneración del principio de confidencialidad
Favorecimiento o perjuicio a los auditados
Afectación de la imagen de la Oficina de Control Interno</t>
  </si>
  <si>
    <t>128_01</t>
  </si>
  <si>
    <t>El Jefe de la Oficina de Control Interno valida que todos los auditores de la oficina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</si>
  <si>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128_02</t>
  </si>
  <si>
    <t>El Jefe de Control Interno valida con las áreas auditadas el informe de auditoría interna de gestión a través de remisión del informe vía correo electrónico y reuniones de socialización o aclaración de resultados</t>
  </si>
  <si>
    <t xml:space="preserve">Promover en la SAE una cultura empresarial de autocontrol y de la importancia de la evaluación independiente en la gestión institucional a través de mensajes de comunicación interna al interior de la Entidad </t>
  </si>
  <si>
    <t>Oficina de Control Interno
Oficina de Comunicaciones y Atención al Ciudadano</t>
  </si>
  <si>
    <r>
      <rPr>
        <b/>
        <sz val="11"/>
        <color theme="1"/>
        <rFont val="Calibri"/>
        <family val="2"/>
        <scheme val="minor"/>
      </rPr>
      <t>* Oficina de Comunicaciones y Atención al Ciudadano:</t>
    </r>
    <r>
      <rPr>
        <sz val="11"/>
        <color theme="1"/>
        <rFont val="Calibri"/>
        <family val="2"/>
        <scheme val="minor"/>
      </rPr>
      <t xml:space="preserve"> 100%
</t>
    </r>
    <r>
      <rPr>
        <b/>
        <sz val="11"/>
        <color theme="1"/>
        <rFont val="Calibri"/>
        <family val="2"/>
        <scheme val="minor"/>
      </rPr>
      <t>* Oficina de Control Interno:</t>
    </r>
    <r>
      <rPr>
        <sz val="11"/>
        <color theme="1"/>
        <rFont val="Calibri"/>
        <family val="2"/>
        <scheme val="minor"/>
      </rPr>
      <t xml:space="preserve"> No se encuentra programado para este trimestre.</t>
    </r>
  </si>
  <si>
    <t>128_03</t>
  </si>
  <si>
    <t>El profesional de la Oficina Asesora de Planeación brinda asesoría relacionada con el formulación del plan de mejoramiento, para asegurar su adecuado diligenciamiento, cuando sea solicitado por las áreas, mediante mesas de trabajo programadas.</t>
  </si>
  <si>
    <r>
      <rPr>
        <b/>
        <sz val="11"/>
        <color theme="1"/>
        <rFont val="Calibri"/>
        <family val="2"/>
        <scheme val="minor"/>
      </rPr>
      <t xml:space="preserve">Oficina de Control interno: </t>
    </r>
    <r>
      <rPr>
        <sz val="11"/>
        <color theme="1"/>
        <rFont val="Calibri"/>
        <family val="2"/>
        <scheme val="minor"/>
      </rPr>
      <t xml:space="preserve">Finalizada en el primer trimestre de 2021.
</t>
    </r>
    <r>
      <rPr>
        <b/>
        <sz val="11"/>
        <color theme="1"/>
        <rFont val="Calibri"/>
        <family val="2"/>
        <scheme val="minor"/>
      </rPr>
      <t>Oficina Asesora de Planeación</t>
    </r>
    <r>
      <rPr>
        <sz val="11"/>
        <color theme="1"/>
        <rFont val="Calibri"/>
        <family val="2"/>
        <scheme val="minor"/>
      </rPr>
      <t>: En el primer semestre se realizó capacitacion conjuntamente con la Oficina de Control Interno, sensibilizando a los gestores de riesgos en cuanto a la dimesión 7 del MIPG y de las generalidades de la gestión del riesgo.</t>
    </r>
  </si>
  <si>
    <t>Posibilidad de que un funcionario vaya mas allá de las funciones designadas con el fin de obtener un beneficio privado.</t>
  </si>
  <si>
    <t>Puede ocurrir intercambio extraoficial de favores, en el cual un individuo se beneficie a si mismo o a un tercero. Amiguismo y clientelismo.</t>
  </si>
  <si>
    <t xml:space="preserve">Puede presentarse situaciones de orden moral y económico que le impidan a un funcionario actuar en forma objetiva e independiente, porque le sea particularmente conveniente. </t>
  </si>
  <si>
    <t>Posibilidad de recibir o solicitar cualquier dádiva o beneficio a nombre propio o de terceros con el fin de celebrar un contrato.</t>
  </si>
  <si>
    <t xml:space="preserve">Posibilidad de que un funcionario reciba u ofrezca un soborno, con el fin de dar o recibir un trato especial con una compañía o persona natural. </t>
  </si>
  <si>
    <t>Puede incitar la participación de varias personas o compañías para cometer un delito buscando el beneficio propio. Concierto para delinquir.</t>
  </si>
  <si>
    <t xml:space="preserve">Puede ocurrir que un funcionario abuse de su cargo o funciones para inducir a otra persona a dar o prometer dinero o cualquier otro beneficio indebido. </t>
  </si>
  <si>
    <t>Puede ocurrir que teniendo conocimiento de una conducta delictiva, no se informe a las autoridades por temor a repercusiones sociales o financieras. Omisión de denuncia</t>
  </si>
  <si>
    <t xml:space="preserve">Posibilidad de que uno o varios funcionarios utilicen de forma  indebida la información  privilegiada de los sistemas de información para obtener beneficio privado. </t>
  </si>
  <si>
    <t>Puede ocurrir apropiación ilegal, en beneficio propio o de un tercero, de los bienes del estado.</t>
  </si>
  <si>
    <t>EVALUACIÒN Y CONTROL</t>
  </si>
  <si>
    <t>Puede ocurrir que se presente manipulación o direccionamiento de información procesada o generada en el marco de la actividad de la auditoría interna, con el fin de obtener provecho propio o de un tercero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</si>
</sst>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Calibri"/>
      <family val="2"/>
      <scheme val="minor"/>
    </font>
    <font>
      <b/>
      <sz val="36"/>
      <color rgb="FFFFFFFF"/>
      <name val="Calibri"/>
      <family val="2"/>
    </font>
    <font>
      <b/>
      <sz val="14"/>
      <color rgb="FF000000"/>
      <name val="Calibri"/>
      <family val="2"/>
    </font>
    <font>
      <b/>
      <sz val="20"/>
      <color theme="0"/>
      <name val="Calibri"/>
      <family val="2"/>
    </font>
    <font>
      <sz val="10"/>
      <color rgb="FF000000"/>
      <name val="Calibri"/>
      <family val="2"/>
    </font>
    <font>
      <b/>
      <sz val="11"/>
      <color theme="1"/>
      <name val="Calibri"/>
      <family val="2"/>
      <scheme val="minor"/>
    </font>
    <font>
      <b/>
      <sz val="10"/>
      <color rgb="FF000000"/>
      <name val="Tahoma"/>
      <family val="2"/>
    </font>
    <font>
      <sz val="10"/>
      <color rgb="FF000000"/>
      <name val="Tahoma"/>
      <family val="2"/>
    </font>
    <font>
      <b/>
      <i/>
      <sz val="14"/>
      <color rgb="FF000000"/>
      <name val="Calibri"/>
      <family val="2"/>
    </font>
    <font>
      <sz val="8"/>
      <color rgb="FF000000"/>
      <name val="Calibri"/>
      <family val="2"/>
    </font>
    <font>
      <sz val="14"/>
      <color rgb="FF000000"/>
      <name val="Calibri"/>
      <family val="2"/>
    </font>
  </fonts>
  <fills count="14">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0" tint="-0.14999847407452621"/>
        <bgColor indexed="64"/>
      </patternFill>
    </fill>
    <fill>
      <patternFill patternType="solid">
        <fgColor theme="8"/>
        <bgColor indexed="64"/>
      </patternFill>
    </fill>
    <fill>
      <patternFill patternType="solid">
        <fgColor theme="9" tint="-0.249977111117893"/>
        <bgColor indexed="64"/>
      </patternFill>
    </fill>
    <fill>
      <patternFill patternType="solid">
        <fgColor theme="5" tint="-0.499984740745262"/>
        <bgColor indexed="64"/>
      </patternFill>
    </fill>
    <fill>
      <patternFill patternType="solid">
        <fgColor theme="7" tint="-0.249977111117893"/>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59999389629810485"/>
        <bgColor indexed="64"/>
      </patternFill>
    </fill>
    <fill>
      <patternFill patternType="solid">
        <fgColor theme="2" tint="-9.9978637043366805E-2"/>
        <bgColor indexed="64"/>
      </patternFill>
    </fill>
  </fills>
  <borders count="15">
    <border>
      <left/>
      <right/>
      <top/>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180">
    <xf numFmtId="0" fontId="0" fillId="0" borderId="0" xfId="0"/>
    <xf numFmtId="0" fontId="0" fillId="3" borderId="0" xfId="0" applyFill="1"/>
    <xf numFmtId="0" fontId="3" fillId="3" borderId="4" xfId="0" applyFont="1" applyFill="1" applyBorder="1" applyAlignment="1">
      <alignment vertical="center"/>
    </xf>
    <xf numFmtId="0" fontId="3" fillId="3" borderId="5" xfId="0" applyFont="1" applyFill="1" applyBorder="1" applyAlignment="1">
      <alignment vertical="center"/>
    </xf>
    <xf numFmtId="0" fontId="3" fillId="3" borderId="5" xfId="0" applyFont="1" applyFill="1" applyBorder="1" applyAlignment="1">
      <alignment horizontal="center" vertical="center"/>
    </xf>
    <xf numFmtId="0" fontId="3" fillId="3" borderId="0" xfId="0" applyFont="1" applyFill="1" applyAlignment="1">
      <alignment vertical="center"/>
    </xf>
    <xf numFmtId="0" fontId="3" fillId="3" borderId="0" xfId="0" applyFont="1" applyFill="1" applyAlignment="1">
      <alignment horizontal="center" vertical="center"/>
    </xf>
    <xf numFmtId="0" fontId="3" fillId="3" borderId="6" xfId="0" applyFont="1" applyFill="1" applyBorder="1" applyAlignment="1">
      <alignment vertical="center"/>
    </xf>
    <xf numFmtId="0" fontId="3" fillId="3" borderId="1" xfId="0" applyFont="1" applyFill="1" applyBorder="1" applyAlignment="1">
      <alignment vertical="center"/>
    </xf>
    <xf numFmtId="0" fontId="3" fillId="3" borderId="1" xfId="0" applyFont="1" applyFill="1" applyBorder="1" applyAlignment="1">
      <alignment horizontal="center" vertical="center"/>
    </xf>
    <xf numFmtId="16" fontId="0" fillId="0" borderId="12" xfId="1" applyNumberFormat="1" applyFont="1" applyFill="1" applyBorder="1" applyAlignment="1">
      <alignment horizontal="center" vertical="center" wrapText="1"/>
    </xf>
    <xf numFmtId="9" fontId="0" fillId="0" borderId="12" xfId="1" applyFont="1" applyFill="1" applyBorder="1" applyAlignment="1">
      <alignment horizontal="left" vertical="center" wrapText="1"/>
    </xf>
    <xf numFmtId="0" fontId="0" fillId="0" borderId="12" xfId="0" applyBorder="1" applyAlignment="1" applyProtection="1">
      <alignment horizontal="center" vertical="center" wrapText="1"/>
      <protection locked="0"/>
    </xf>
    <xf numFmtId="0" fontId="0" fillId="0" borderId="12" xfId="0" applyBorder="1" applyAlignment="1">
      <alignment horizontal="center" vertical="center" wrapText="1"/>
    </xf>
    <xf numFmtId="9" fontId="0" fillId="0" borderId="12" xfId="1" applyFont="1" applyFill="1" applyBorder="1" applyAlignment="1">
      <alignment horizontal="center" vertical="center"/>
    </xf>
    <xf numFmtId="9" fontId="1" fillId="3" borderId="12" xfId="1" applyFont="1" applyFill="1" applyBorder="1" applyAlignment="1" applyProtection="1">
      <alignment vertical="center"/>
    </xf>
    <xf numFmtId="9" fontId="0" fillId="3" borderId="12" xfId="1" applyFont="1" applyFill="1" applyBorder="1" applyAlignment="1" applyProtection="1">
      <alignment horizontal="center" vertical="center" wrapText="1"/>
    </xf>
    <xf numFmtId="0" fontId="0" fillId="0" borderId="12" xfId="0" applyBorder="1" applyAlignment="1" applyProtection="1">
      <alignment horizontal="left" vertical="center" wrapText="1"/>
      <protection locked="0"/>
    </xf>
    <xf numFmtId="0" fontId="0" fillId="0" borderId="12" xfId="0" applyBorder="1" applyAlignment="1" applyProtection="1">
      <alignment vertical="center" wrapText="1"/>
      <protection locked="0"/>
    </xf>
    <xf numFmtId="14" fontId="0" fillId="0" borderId="12" xfId="0" applyNumberFormat="1" applyBorder="1" applyAlignment="1" applyProtection="1">
      <alignment horizontal="center" vertical="center" wrapText="1"/>
      <protection locked="0"/>
    </xf>
    <xf numFmtId="0" fontId="0" fillId="0" borderId="13" xfId="1" applyNumberFormat="1" applyFont="1" applyFill="1" applyBorder="1" applyAlignment="1">
      <alignment horizontal="center" vertical="center" wrapText="1"/>
    </xf>
    <xf numFmtId="9" fontId="0" fillId="0" borderId="13" xfId="1" applyFont="1" applyFill="1" applyBorder="1" applyAlignment="1">
      <alignment horizontal="left" vertical="center" wrapText="1"/>
    </xf>
    <xf numFmtId="0" fontId="0" fillId="0" borderId="13" xfId="0" applyBorder="1" applyAlignment="1" applyProtection="1">
      <alignment horizontal="center" vertical="center" wrapText="1"/>
      <protection locked="0"/>
    </xf>
    <xf numFmtId="0" fontId="0" fillId="0" borderId="13" xfId="0" applyBorder="1" applyAlignment="1">
      <alignment horizontal="center" vertical="center" wrapText="1"/>
    </xf>
    <xf numFmtId="9" fontId="0" fillId="0" borderId="13" xfId="1" applyFont="1" applyFill="1" applyBorder="1" applyAlignment="1">
      <alignment horizontal="center" vertical="center"/>
    </xf>
    <xf numFmtId="9" fontId="1" fillId="3" borderId="13" xfId="1" applyFont="1" applyFill="1" applyBorder="1" applyAlignment="1" applyProtection="1">
      <alignment vertical="center"/>
    </xf>
    <xf numFmtId="9" fontId="0" fillId="3" borderId="13" xfId="1" applyFont="1" applyFill="1" applyBorder="1" applyAlignment="1" applyProtection="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3" borderId="13" xfId="0" applyNumberFormat="1"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0" fontId="0" fillId="0" borderId="11" xfId="0" applyBorder="1" applyAlignment="1">
      <alignment horizontal="center" vertical="center" wrapText="1"/>
    </xf>
    <xf numFmtId="9" fontId="0" fillId="0" borderId="13" xfId="1" applyFont="1" applyFill="1" applyBorder="1" applyAlignment="1">
      <alignment vertical="center" wrapText="1"/>
    </xf>
    <xf numFmtId="9" fontId="0" fillId="0" borderId="13" xfId="1" applyFont="1" applyFill="1" applyBorder="1" applyAlignment="1">
      <alignment horizontal="center" vertical="center" wrapText="1"/>
    </xf>
    <xf numFmtId="14" fontId="0" fillId="0" borderId="13" xfId="0" applyNumberFormat="1" applyBorder="1" applyAlignment="1" applyProtection="1">
      <alignment horizontal="center" vertical="center" wrapText="1"/>
      <protection locked="0"/>
    </xf>
    <xf numFmtId="9" fontId="0" fillId="0" borderId="13" xfId="1" applyFont="1" applyBorder="1" applyAlignment="1">
      <alignment horizontal="left" vertical="center" wrapText="1"/>
    </xf>
    <xf numFmtId="0" fontId="0" fillId="0" borderId="13" xfId="1" applyNumberFormat="1" applyFont="1" applyBorder="1" applyAlignment="1">
      <alignment vertical="center" wrapText="1"/>
    </xf>
    <xf numFmtId="14" fontId="0" fillId="0" borderId="13" xfId="1" applyNumberFormat="1" applyFont="1" applyBorder="1" applyAlignment="1">
      <alignment horizontal="center" vertical="center" wrapText="1"/>
    </xf>
    <xf numFmtId="9" fontId="0" fillId="3" borderId="13" xfId="1" applyFont="1" applyFill="1" applyBorder="1" applyAlignment="1">
      <alignment horizontal="left" vertical="center" wrapText="1"/>
    </xf>
    <xf numFmtId="9" fontId="0" fillId="3" borderId="13" xfId="1" applyFont="1" applyFill="1" applyBorder="1" applyAlignment="1">
      <alignment vertical="center" wrapText="1"/>
    </xf>
    <xf numFmtId="14"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center" vertical="center" wrapText="1"/>
    </xf>
    <xf numFmtId="0" fontId="0" fillId="3" borderId="13" xfId="1" applyNumberFormat="1" applyFont="1" applyFill="1"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pplyProtection="1">
      <alignment vertical="center" wrapText="1"/>
      <protection locked="0"/>
    </xf>
    <xf numFmtId="0" fontId="0" fillId="0" borderId="14" xfId="0" applyBorder="1" applyAlignment="1" applyProtection="1">
      <alignment horizontal="left" vertical="center" wrapText="1"/>
      <protection locked="0"/>
    </xf>
    <xf numFmtId="0" fontId="0" fillId="0" borderId="14" xfId="0" applyBorder="1" applyAlignment="1" applyProtection="1">
      <alignment horizontal="center" vertical="center" wrapText="1"/>
      <protection locked="0"/>
    </xf>
    <xf numFmtId="0" fontId="0" fillId="3" borderId="14" xfId="0" applyFill="1" applyBorder="1" applyAlignment="1" applyProtection="1">
      <alignment horizontal="left" vertical="center" wrapText="1"/>
      <protection locked="0"/>
    </xf>
    <xf numFmtId="9" fontId="0" fillId="0" borderId="13" xfId="1" applyFont="1" applyBorder="1" applyAlignment="1">
      <alignment horizontal="center" vertical="center" wrapText="1"/>
    </xf>
    <xf numFmtId="9" fontId="0" fillId="0" borderId="13" xfId="1" applyFont="1" applyBorder="1" applyAlignment="1">
      <alignment vertical="center" wrapText="1"/>
    </xf>
    <xf numFmtId="0" fontId="0" fillId="0" borderId="13" xfId="0" applyBorder="1" applyAlignment="1">
      <alignment horizontal="center" vertical="center"/>
    </xf>
    <xf numFmtId="0" fontId="0" fillId="0" borderId="13" xfId="0" applyBorder="1" applyAlignment="1">
      <alignment vertical="center" wrapText="1"/>
    </xf>
    <xf numFmtId="14" fontId="0" fillId="0" borderId="13" xfId="1" applyNumberFormat="1" applyFont="1" applyFill="1" applyBorder="1" applyAlignment="1">
      <alignment horizontal="center" vertical="center" wrapText="1"/>
    </xf>
    <xf numFmtId="0" fontId="0" fillId="0" borderId="13" xfId="1" applyNumberFormat="1" applyFont="1" applyFill="1" applyBorder="1" applyAlignment="1">
      <alignment horizontal="left" vertical="center" wrapText="1"/>
    </xf>
    <xf numFmtId="0" fontId="0" fillId="3" borderId="13" xfId="0" applyFill="1" applyBorder="1"/>
    <xf numFmtId="0" fontId="0" fillId="3" borderId="13" xfId="0" applyFill="1" applyBorder="1" applyAlignment="1">
      <alignment horizontal="center" vertical="center" wrapText="1"/>
    </xf>
    <xf numFmtId="9" fontId="0" fillId="3" borderId="13" xfId="1" applyFont="1" applyFill="1" applyBorder="1" applyAlignment="1">
      <alignment horizontal="center" vertical="center"/>
    </xf>
    <xf numFmtId="0" fontId="0" fillId="3" borderId="0" xfId="0" applyFill="1" applyAlignment="1">
      <alignment horizont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3" xfId="0" applyFont="1" applyFill="1" applyBorder="1" applyAlignment="1">
      <alignment horizontal="center" vertical="center"/>
    </xf>
    <xf numFmtId="0" fontId="4" fillId="5" borderId="2"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7" xfId="0" applyFont="1" applyFill="1" applyBorder="1" applyAlignment="1">
      <alignment horizontal="center" vertical="center"/>
    </xf>
    <xf numFmtId="0" fontId="4" fillId="6" borderId="2" xfId="0" applyFont="1" applyFill="1" applyBorder="1" applyAlignment="1">
      <alignment horizontal="center" vertical="center"/>
    </xf>
    <xf numFmtId="0" fontId="4" fillId="6" borderId="3" xfId="0" applyFont="1" applyFill="1" applyBorder="1" applyAlignment="1">
      <alignment horizontal="center" vertical="center"/>
    </xf>
    <xf numFmtId="0" fontId="4" fillId="7" borderId="2"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7" xfId="0" applyFont="1" applyFill="1" applyBorder="1" applyAlignment="1">
      <alignment horizontal="center" vertical="center"/>
    </xf>
    <xf numFmtId="0" fontId="4" fillId="8" borderId="2" xfId="0" applyFont="1" applyFill="1" applyBorder="1" applyAlignment="1">
      <alignment horizontal="center" vertical="center"/>
    </xf>
    <xf numFmtId="0" fontId="4" fillId="8" borderId="3" xfId="0" applyFont="1" applyFill="1" applyBorder="1" applyAlignment="1">
      <alignment horizontal="center" vertical="center"/>
    </xf>
    <xf numFmtId="0" fontId="4" fillId="8" borderId="7" xfId="0" applyFont="1" applyFill="1" applyBorder="1" applyAlignment="1">
      <alignment horizontal="center" vertical="center"/>
    </xf>
    <xf numFmtId="0" fontId="5" fillId="9" borderId="8"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5" fillId="10" borderId="8"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5" fillId="9" borderId="8" xfId="0" applyFont="1" applyFill="1" applyBorder="1" applyAlignment="1">
      <alignment horizontal="center" vertical="center" textRotation="90"/>
    </xf>
    <xf numFmtId="0" fontId="5" fillId="9" borderId="9" xfId="0" applyFont="1" applyFill="1" applyBorder="1" applyAlignment="1">
      <alignment horizontal="center" vertical="center" textRotation="90"/>
    </xf>
    <xf numFmtId="0" fontId="5" fillId="9" borderId="8" xfId="0" applyFont="1" applyFill="1" applyBorder="1" applyAlignment="1">
      <alignment horizontal="center" vertical="center"/>
    </xf>
    <xf numFmtId="0" fontId="5" fillId="9" borderId="9" xfId="0" applyFont="1" applyFill="1" applyBorder="1" applyAlignment="1">
      <alignment horizontal="center" vertical="center"/>
    </xf>
    <xf numFmtId="0" fontId="5" fillId="11" borderId="8" xfId="0" applyFont="1" applyFill="1" applyBorder="1" applyAlignment="1">
      <alignment horizontal="center" vertical="center" wrapText="1"/>
    </xf>
    <xf numFmtId="0" fontId="5" fillId="11" borderId="9" xfId="0" applyFont="1" applyFill="1" applyBorder="1" applyAlignment="1">
      <alignment horizontal="center" vertical="center" wrapText="1"/>
    </xf>
    <xf numFmtId="0" fontId="5" fillId="11" borderId="8" xfId="0" applyFont="1" applyFill="1" applyBorder="1" applyAlignment="1">
      <alignment horizontal="center" vertical="center" textRotation="90" wrapText="1"/>
    </xf>
    <xf numFmtId="0" fontId="5" fillId="11" borderId="9" xfId="0" applyFont="1" applyFill="1" applyBorder="1" applyAlignment="1">
      <alignment horizontal="center" vertical="center" textRotation="90" wrapText="1"/>
    </xf>
    <xf numFmtId="0" fontId="5" fillId="12" borderId="8"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5" fillId="12" borderId="4" xfId="0" applyFont="1" applyFill="1" applyBorder="1" applyAlignment="1">
      <alignment horizontal="center" vertical="center" wrapText="1"/>
    </xf>
    <xf numFmtId="0" fontId="5" fillId="12" borderId="6"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12" xfId="0" applyBorder="1" applyAlignment="1">
      <alignment horizontal="left" vertical="center" wrapText="1"/>
    </xf>
    <xf numFmtId="0" fontId="5" fillId="12" borderId="8" xfId="0" applyFont="1" applyFill="1" applyBorder="1" applyAlignment="1">
      <alignment vertical="center" wrapText="1"/>
    </xf>
    <xf numFmtId="0" fontId="5" fillId="12" borderId="9" xfId="0" applyFont="1" applyFill="1" applyBorder="1" applyAlignment="1">
      <alignment vertical="center" wrapText="1"/>
    </xf>
    <xf numFmtId="9" fontId="0" fillId="0" borderId="11" xfId="1" applyFont="1" applyBorder="1" applyAlignment="1" applyProtection="1">
      <alignment horizontal="center" vertical="center" wrapText="1"/>
    </xf>
    <xf numFmtId="9" fontId="0" fillId="0" borderId="12" xfId="1" applyFont="1" applyBorder="1" applyAlignment="1" applyProtection="1">
      <alignment horizontal="center" vertical="center" wrapText="1"/>
    </xf>
    <xf numFmtId="0" fontId="0" fillId="3" borderId="13" xfId="0" applyFill="1" applyBorder="1" applyAlignment="1" applyProtection="1">
      <alignment horizontal="left" vertical="center" wrapText="1"/>
      <protection locked="0"/>
    </xf>
    <xf numFmtId="0" fontId="0" fillId="3" borderId="13" xfId="0" applyFill="1" applyBorder="1" applyAlignment="1" applyProtection="1">
      <alignment vertical="center" wrapText="1"/>
      <protection locked="0"/>
    </xf>
    <xf numFmtId="14" fontId="0" fillId="3" borderId="13" xfId="0" applyNumberFormat="1" applyFill="1" applyBorder="1" applyAlignment="1" applyProtection="1">
      <alignment horizontal="center" vertical="center" wrapText="1"/>
      <protection locked="0"/>
    </xf>
    <xf numFmtId="9" fontId="0" fillId="0" borderId="11" xfId="1" applyFont="1" applyBorder="1" applyAlignment="1">
      <alignment horizontal="center" vertical="center" wrapText="1"/>
    </xf>
    <xf numFmtId="9" fontId="0" fillId="3" borderId="11" xfId="0" applyNumberFormat="1" applyFill="1" applyBorder="1" applyAlignment="1">
      <alignment horizontal="center" vertical="center" wrapText="1"/>
    </xf>
    <xf numFmtId="9" fontId="0" fillId="3" borderId="12" xfId="0" applyNumberFormat="1" applyFill="1" applyBorder="1" applyAlignment="1">
      <alignment horizontal="center" vertical="center" wrapText="1"/>
    </xf>
    <xf numFmtId="0" fontId="0" fillId="0" borderId="14" xfId="0" applyBorder="1" applyAlignment="1">
      <alignment horizontal="center" vertical="center" wrapText="1"/>
    </xf>
    <xf numFmtId="0" fontId="0" fillId="3" borderId="13" xfId="0" applyFill="1" applyBorder="1" applyAlignment="1" applyProtection="1">
      <alignment horizontal="center" vertical="center" wrapText="1"/>
      <protection locked="0"/>
    </xf>
    <xf numFmtId="0" fontId="0" fillId="0" borderId="14" xfId="0" applyBorder="1" applyAlignment="1" applyProtection="1">
      <alignment horizontal="left" vertical="center" wrapText="1"/>
      <protection locked="0"/>
    </xf>
    <xf numFmtId="0" fontId="0" fillId="0" borderId="12" xfId="0" applyBorder="1" applyAlignment="1" applyProtection="1">
      <alignment horizontal="left" vertical="center" wrapText="1"/>
      <protection locked="0"/>
    </xf>
    <xf numFmtId="0" fontId="0" fillId="0" borderId="14" xfId="0" applyBorder="1" applyAlignment="1" applyProtection="1">
      <alignment vertical="center" wrapText="1"/>
      <protection locked="0"/>
    </xf>
    <xf numFmtId="0" fontId="0" fillId="0" borderId="12" xfId="0" applyBorder="1" applyAlignment="1" applyProtection="1">
      <alignment vertical="center" wrapText="1"/>
      <protection locked="0"/>
    </xf>
    <xf numFmtId="14" fontId="0" fillId="0" borderId="14" xfId="0" applyNumberFormat="1" applyBorder="1" applyAlignment="1" applyProtection="1">
      <alignment horizontal="center" vertical="center" wrapText="1"/>
      <protection locked="0"/>
    </xf>
    <xf numFmtId="14" fontId="0" fillId="0" borderId="12" xfId="0" applyNumberFormat="1"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6" fillId="13" borderId="11" xfId="0" applyFont="1" applyFill="1" applyBorder="1" applyAlignment="1" applyProtection="1">
      <alignment horizontal="center" vertical="center" wrapText="1"/>
      <protection locked="0"/>
    </xf>
    <xf numFmtId="0" fontId="6" fillId="13" borderId="12" xfId="0" applyFont="1" applyFill="1" applyBorder="1" applyAlignment="1" applyProtection="1">
      <alignment horizontal="center" vertical="center" wrapText="1"/>
      <protection locked="0"/>
    </xf>
    <xf numFmtId="0" fontId="0" fillId="3" borderId="10" xfId="0" applyFill="1" applyBorder="1" applyAlignment="1">
      <alignment horizontal="left" vertical="center" wrapText="1"/>
    </xf>
    <xf numFmtId="0" fontId="0" fillId="3" borderId="11" xfId="0" applyFill="1" applyBorder="1" applyAlignment="1">
      <alignment horizontal="left" vertical="center" wrapText="1"/>
    </xf>
    <xf numFmtId="0" fontId="0" fillId="0" borderId="13" xfId="0" applyBorder="1" applyAlignment="1" applyProtection="1">
      <alignment horizontal="left" vertical="center" wrapText="1"/>
      <protection locked="0"/>
    </xf>
    <xf numFmtId="0" fontId="0" fillId="0" borderId="13" xfId="0" applyBorder="1" applyAlignment="1">
      <alignment horizontal="left" vertical="center" wrapText="1"/>
    </xf>
    <xf numFmtId="9" fontId="0" fillId="0" borderId="14" xfId="1" applyFont="1" applyBorder="1" applyAlignment="1">
      <alignment horizontal="center" vertical="center" wrapText="1"/>
    </xf>
    <xf numFmtId="9" fontId="0" fillId="0" borderId="12" xfId="1" applyFont="1" applyBorder="1" applyAlignment="1">
      <alignment horizontal="center" vertical="center" wrapText="1"/>
    </xf>
    <xf numFmtId="0" fontId="0" fillId="0" borderId="14" xfId="0" applyBorder="1" applyAlignment="1">
      <alignment horizontal="left" vertical="center" wrapText="1"/>
    </xf>
    <xf numFmtId="0" fontId="0" fillId="3" borderId="14"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9" fontId="0" fillId="0" borderId="14" xfId="1" applyFont="1" applyBorder="1" applyAlignment="1" applyProtection="1">
      <alignment horizontal="center" vertical="center" wrapText="1"/>
    </xf>
    <xf numFmtId="9" fontId="0" fillId="0" borderId="14" xfId="1" applyFont="1" applyBorder="1" applyAlignment="1">
      <alignment horizontal="left" vertical="center" wrapText="1"/>
    </xf>
    <xf numFmtId="9" fontId="0" fillId="0" borderId="11" xfId="1" applyFont="1" applyBorder="1" applyAlignment="1">
      <alignment horizontal="left" vertical="center" wrapText="1"/>
    </xf>
    <xf numFmtId="9" fontId="0" fillId="0" borderId="12" xfId="1" applyFont="1" applyBorder="1" applyAlignment="1">
      <alignment horizontal="left" vertical="center" wrapText="1"/>
    </xf>
    <xf numFmtId="9" fontId="0" fillId="0" borderId="14" xfId="1" applyFont="1"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3" borderId="14" xfId="0" applyFill="1" applyBorder="1" applyAlignment="1" applyProtection="1">
      <alignment horizontal="left" vertical="center" wrapText="1"/>
      <protection locked="0"/>
    </xf>
    <xf numFmtId="14" fontId="0" fillId="3" borderId="14" xfId="0" applyNumberFormat="1" applyFill="1" applyBorder="1" applyAlignment="1" applyProtection="1">
      <alignment horizontal="left" vertical="center" wrapText="1"/>
      <protection locked="0"/>
    </xf>
    <xf numFmtId="0" fontId="0" fillId="3" borderId="14" xfId="0" applyFill="1" applyBorder="1" applyAlignment="1" applyProtection="1">
      <alignment horizontal="center" vertical="center" wrapText="1"/>
      <protection locked="0"/>
    </xf>
    <xf numFmtId="0" fontId="0" fillId="0" borderId="13" xfId="0" applyBorder="1" applyAlignment="1" applyProtection="1">
      <alignment vertical="center" wrapText="1"/>
      <protection locked="0"/>
    </xf>
    <xf numFmtId="0" fontId="0" fillId="0" borderId="13" xfId="0" applyBorder="1" applyAlignment="1">
      <alignment vertical="center" wrapText="1"/>
    </xf>
    <xf numFmtId="14" fontId="0" fillId="0" borderId="13" xfId="0" applyNumberFormat="1" applyBorder="1" applyAlignment="1" applyProtection="1">
      <alignment horizontal="left" vertical="center" wrapText="1"/>
      <protection locked="0"/>
    </xf>
    <xf numFmtId="9" fontId="0" fillId="0" borderId="13" xfId="1" applyFont="1" applyFill="1" applyBorder="1" applyAlignment="1">
      <alignment horizontal="left" vertical="center" wrapText="1"/>
    </xf>
    <xf numFmtId="0" fontId="0" fillId="0" borderId="13" xfId="0" applyBorder="1" applyAlignment="1" applyProtection="1">
      <alignment horizontal="center" vertical="center" wrapText="1"/>
      <protection locked="0"/>
    </xf>
    <xf numFmtId="9" fontId="0" fillId="3" borderId="14" xfId="0" applyNumberFormat="1" applyFill="1" applyBorder="1" applyAlignment="1">
      <alignment horizontal="center" vertical="center" wrapText="1"/>
    </xf>
    <xf numFmtId="0" fontId="6" fillId="13" borderId="14" xfId="0" applyFont="1" applyFill="1" applyBorder="1" applyAlignment="1" applyProtection="1">
      <alignment horizontal="center" vertical="center" wrapText="1"/>
      <protection locked="0"/>
    </xf>
    <xf numFmtId="9" fontId="0" fillId="0" borderId="13" xfId="1" applyFont="1" applyFill="1" applyBorder="1" applyAlignment="1">
      <alignment vertical="center" wrapText="1"/>
    </xf>
    <xf numFmtId="14" fontId="0" fillId="0" borderId="14" xfId="0" applyNumberFormat="1" applyBorder="1" applyAlignment="1" applyProtection="1">
      <alignment horizontal="left" vertical="center" wrapText="1"/>
      <protection locked="0"/>
    </xf>
    <xf numFmtId="9" fontId="0" fillId="0" borderId="14" xfId="1" applyFont="1" applyFill="1" applyBorder="1" applyAlignment="1">
      <alignment horizontal="left" vertical="center" wrapText="1"/>
    </xf>
    <xf numFmtId="0" fontId="0" fillId="3" borderId="12" xfId="0" applyFill="1" applyBorder="1" applyAlignment="1" applyProtection="1">
      <alignment horizontal="center" vertical="center" wrapText="1"/>
      <protection locked="0"/>
    </xf>
    <xf numFmtId="9" fontId="0" fillId="0" borderId="13" xfId="1" applyFont="1" applyBorder="1" applyAlignment="1">
      <alignment horizontal="left" vertical="center" wrapText="1"/>
    </xf>
    <xf numFmtId="9" fontId="0" fillId="0" borderId="13" xfId="1" applyFont="1" applyBorder="1" applyAlignment="1">
      <alignment vertical="center" wrapText="1"/>
    </xf>
    <xf numFmtId="0" fontId="0" fillId="0" borderId="13" xfId="0" applyBorder="1" applyAlignment="1">
      <alignment horizontal="center" vertical="center" wrapText="1"/>
    </xf>
    <xf numFmtId="9" fontId="0" fillId="0" borderId="12" xfId="1" applyFont="1" applyBorder="1" applyAlignment="1">
      <alignment vertical="center" wrapText="1"/>
    </xf>
    <xf numFmtId="0" fontId="0" fillId="0" borderId="14" xfId="1" applyNumberFormat="1" applyFont="1" applyBorder="1" applyAlignment="1">
      <alignment horizontal="center" vertical="center" wrapText="1"/>
    </xf>
    <xf numFmtId="0" fontId="0" fillId="0" borderId="12" xfId="1" applyNumberFormat="1" applyFont="1" applyBorder="1" applyAlignment="1">
      <alignment horizontal="center" vertical="center" wrapText="1"/>
    </xf>
    <xf numFmtId="14" fontId="0" fillId="3" borderId="14" xfId="0" applyNumberFormat="1" applyFill="1" applyBorder="1" applyAlignment="1" applyProtection="1">
      <alignment horizontal="center" vertical="center" wrapText="1"/>
      <protection locked="0"/>
    </xf>
    <xf numFmtId="14" fontId="0" fillId="3" borderId="12" xfId="0" applyNumberFormat="1" applyFill="1" applyBorder="1" applyAlignment="1" applyProtection="1">
      <alignment horizontal="center" vertical="center" wrapText="1"/>
      <protection locked="0"/>
    </xf>
    <xf numFmtId="0" fontId="0" fillId="0" borderId="14" xfId="1" applyNumberFormat="1" applyFont="1" applyBorder="1" applyAlignment="1">
      <alignment horizontal="left" vertical="center" wrapText="1"/>
    </xf>
    <xf numFmtId="0" fontId="0" fillId="0" borderId="12" xfId="1" applyNumberFormat="1" applyFont="1" applyBorder="1" applyAlignment="1">
      <alignment horizontal="left" vertical="center" wrapText="1"/>
    </xf>
    <xf numFmtId="14" fontId="0" fillId="3" borderId="13" xfId="0" applyNumberFormat="1" applyFill="1" applyBorder="1" applyAlignment="1" applyProtection="1">
      <alignment horizontal="left" vertical="center" wrapText="1"/>
      <protection locked="0"/>
    </xf>
    <xf numFmtId="9" fontId="0" fillId="0" borderId="12" xfId="1" applyFont="1" applyFill="1" applyBorder="1" applyAlignment="1">
      <alignment horizontal="left" vertical="center" wrapText="1"/>
    </xf>
    <xf numFmtId="9" fontId="0" fillId="0" borderId="14" xfId="1" applyFont="1" applyFill="1" applyBorder="1" applyAlignment="1">
      <alignment vertical="center" wrapText="1"/>
    </xf>
    <xf numFmtId="14" fontId="0" fillId="0" borderId="14" xfId="1" applyNumberFormat="1" applyFont="1" applyFill="1" applyBorder="1" applyAlignment="1">
      <alignment horizontal="left" vertical="center" wrapText="1"/>
    </xf>
    <xf numFmtId="0" fontId="0" fillId="0" borderId="14" xfId="1" applyNumberFormat="1" applyFont="1" applyFill="1" applyBorder="1" applyAlignment="1">
      <alignment horizontal="left" vertical="center" wrapText="1"/>
    </xf>
    <xf numFmtId="14" fontId="0" fillId="0" borderId="13" xfId="0" applyNumberFormat="1" applyBorder="1" applyAlignment="1" applyProtection="1">
      <alignment horizontal="center" vertical="center" wrapText="1"/>
      <protection locked="0"/>
    </xf>
    <xf numFmtId="9" fontId="0" fillId="0" borderId="11" xfId="1" applyFont="1" applyBorder="1" applyAlignment="1">
      <alignment vertical="center" wrapText="1"/>
    </xf>
    <xf numFmtId="14" fontId="0" fillId="3" borderId="11" xfId="0" applyNumberFormat="1" applyFill="1" applyBorder="1" applyAlignment="1" applyProtection="1">
      <alignment horizontal="center" vertical="center" wrapText="1"/>
      <protection locked="0"/>
    </xf>
    <xf numFmtId="14" fontId="0" fillId="0" borderId="14" xfId="1" applyNumberFormat="1" applyFont="1" applyBorder="1" applyAlignment="1">
      <alignment horizontal="center" vertical="center" wrapText="1"/>
    </xf>
    <xf numFmtId="14" fontId="0" fillId="0" borderId="11" xfId="1" applyNumberFormat="1" applyFont="1" applyBorder="1" applyAlignment="1">
      <alignment horizontal="center" vertical="center" wrapText="1"/>
    </xf>
    <xf numFmtId="14" fontId="0" fillId="0" borderId="12" xfId="1" applyNumberFormat="1" applyFont="1" applyBorder="1" applyAlignment="1">
      <alignment horizontal="center" vertical="center" wrapText="1"/>
    </xf>
    <xf numFmtId="9" fontId="0" fillId="0" borderId="14" xfId="1" applyFont="1" applyFill="1" applyBorder="1" applyAlignment="1">
      <alignment horizontal="center" vertical="center" wrapText="1"/>
    </xf>
    <xf numFmtId="9" fontId="0" fillId="0" borderId="11" xfId="1" applyFont="1" applyFill="1" applyBorder="1" applyAlignment="1">
      <alignment horizontal="center" vertical="center" wrapText="1"/>
    </xf>
    <xf numFmtId="9" fontId="0" fillId="0" borderId="12" xfId="1" applyFont="1" applyFill="1" applyBorder="1" applyAlignment="1">
      <alignment horizontal="center" vertical="center" wrapText="1"/>
    </xf>
    <xf numFmtId="0" fontId="0" fillId="3" borderId="11" xfId="0" applyFill="1" applyBorder="1" applyAlignment="1" applyProtection="1">
      <alignment horizontal="center" vertical="center" wrapText="1"/>
      <protection locked="0"/>
    </xf>
    <xf numFmtId="0" fontId="0" fillId="3" borderId="11" xfId="0" applyFill="1" applyBorder="1" applyAlignment="1" applyProtection="1">
      <alignment horizontal="left" vertical="center" wrapText="1"/>
      <protection locked="0"/>
    </xf>
    <xf numFmtId="0" fontId="0" fillId="3" borderId="12" xfId="0" applyFill="1" applyBorder="1" applyAlignment="1" applyProtection="1">
      <alignment horizontal="left" vertical="center" wrapText="1"/>
      <protection locked="0"/>
    </xf>
    <xf numFmtId="0" fontId="0" fillId="3" borderId="14" xfId="0" applyFill="1" applyBorder="1" applyAlignment="1" applyProtection="1">
      <alignment vertical="center" wrapText="1"/>
      <protection locked="0"/>
    </xf>
    <xf numFmtId="9" fontId="0" fillId="0" borderId="13" xfId="1" applyFont="1" applyBorder="1" applyAlignment="1" applyProtection="1">
      <alignment horizontal="center" vertical="center" wrapText="1"/>
    </xf>
    <xf numFmtId="9" fontId="0" fillId="3" borderId="13" xfId="0" applyNumberFormat="1" applyFill="1" applyBorder="1" applyAlignment="1">
      <alignment horizontal="center" vertical="center" wrapText="1"/>
    </xf>
    <xf numFmtId="0" fontId="6" fillId="13" borderId="13" xfId="0" applyFont="1" applyFill="1" applyBorder="1" applyAlignment="1" applyProtection="1">
      <alignment horizontal="center" vertical="center" wrapText="1"/>
      <protection locked="0"/>
    </xf>
    <xf numFmtId="9" fontId="0" fillId="0" borderId="13" xfId="1" applyFont="1" applyBorder="1" applyAlignment="1">
      <alignment horizontal="center" vertical="center" wrapText="1"/>
    </xf>
  </cellXfs>
  <cellStyles count="2">
    <cellStyle name="Normal" xfId="0" builtinId="0"/>
    <cellStyle name="Porcentaje" xfId="1" builtinId="5"/>
  </cellStyles>
  <dxfs count="50">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FF7E79"/>
        </patternFill>
      </fill>
    </dxf>
    <dxf>
      <fill>
        <patternFill>
          <bgColor rgb="FFF2AE83"/>
        </patternFill>
      </fill>
    </dxf>
    <dxf>
      <fill>
        <patternFill>
          <bgColor rgb="FFFFFD78"/>
        </patternFill>
      </fill>
    </dxf>
    <dxf>
      <fill>
        <patternFill>
          <bgColor rgb="FF92D050"/>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
      <fill>
        <patternFill>
          <fgColor theme="1"/>
          <bgColor rgb="FF92D050"/>
        </patternFill>
      </fill>
    </dxf>
    <dxf>
      <fill>
        <patternFill>
          <bgColor rgb="FF00B050"/>
        </patternFill>
      </fill>
    </dxf>
    <dxf>
      <fill>
        <patternFill>
          <bgColor rgb="FFFFFD78"/>
        </patternFill>
      </fill>
    </dxf>
    <dxf>
      <fill>
        <patternFill>
          <bgColor theme="5" tint="0.39994506668294322"/>
        </patternFill>
      </fill>
    </dxf>
    <dxf>
      <fill>
        <patternFill>
          <bgColor rgb="FFFF7E7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40</xdr:col>
      <xdr:colOff>304800</xdr:colOff>
      <xdr:row>1</xdr:row>
      <xdr:rowOff>48846</xdr:rowOff>
    </xdr:from>
    <xdr:to>
      <xdr:col>43</xdr:col>
      <xdr:colOff>1110142</xdr:colOff>
      <xdr:row>3</xdr:row>
      <xdr:rowOff>240159</xdr:rowOff>
    </xdr:to>
    <xdr:pic>
      <xdr:nvPicPr>
        <xdr:cNvPr id="2" name="Picture 1">
          <a:extLst>
            <a:ext uri="{FF2B5EF4-FFF2-40B4-BE49-F238E27FC236}">
              <a16:creationId xmlns:a16="http://schemas.microsoft.com/office/drawing/2014/main" id="{7ECEA778-AF1A-C54E-B393-F0ED26E29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773600" y="239346"/>
          <a:ext cx="1935642" cy="80091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ileserver\publica\Users\adriana\Desktop\SAE\05_Riesgos\2021\02_Seguimientos\Seguimiento_2T\03_Reporte_Centralizado\00_Documentos_Trabajo\Seguimiento_Mapa_Riesgos_T2_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iesgos"/>
      <sheetName val="Tablas de calculos"/>
      <sheetName val="Impacto_Riesgos_Corrupción"/>
      <sheetName val="Promedio de Controles"/>
      <sheetName val="Mapa de riesgos operativos"/>
      <sheetName val="Mapa_riesgos_corrupción"/>
      <sheetName val="Mapa de riesgos SD 1.0"/>
      <sheetName val="Seg_Riesgos_Materializa"/>
      <sheetName val="Datos_Control"/>
      <sheetName val="validación de datos"/>
      <sheetName val="Homologación - R vs GTC40"/>
      <sheetName val="Seguimiento_Mapa_Riesgos_T2_202"/>
    </sheetNames>
    <sheetDataSet>
      <sheetData sheetId="0"/>
      <sheetData sheetId="1"/>
      <sheetData sheetId="2">
        <row r="9">
          <cell r="C9">
            <v>1</v>
          </cell>
          <cell r="D9" t="str">
            <v>Posibilidad de que un funcionario vaya mas allá de las funciones designadas con el fin de obtener un beneficio privado.</v>
          </cell>
          <cell r="E9" t="str">
            <v>Corrupción</v>
          </cell>
          <cell r="F9" t="str">
            <v>SI</v>
          </cell>
          <cell r="G9" t="str">
            <v>SI</v>
          </cell>
          <cell r="H9" t="str">
            <v>SI</v>
          </cell>
          <cell r="I9" t="str">
            <v>SI</v>
          </cell>
          <cell r="J9" t="str">
            <v>SI</v>
          </cell>
          <cell r="K9" t="str">
            <v>SI</v>
          </cell>
          <cell r="L9" t="str">
            <v>SI</v>
          </cell>
          <cell r="M9" t="str">
            <v>SI</v>
          </cell>
          <cell r="N9" t="str">
            <v>NO</v>
          </cell>
          <cell r="O9" t="str">
            <v>SI</v>
          </cell>
          <cell r="P9" t="str">
            <v>SI</v>
          </cell>
          <cell r="Q9" t="str">
            <v>SI</v>
          </cell>
          <cell r="R9" t="str">
            <v>SI</v>
          </cell>
          <cell r="S9" t="str">
            <v>SI</v>
          </cell>
          <cell r="T9" t="str">
            <v>SI</v>
          </cell>
          <cell r="U9" t="str">
            <v>NO</v>
          </cell>
          <cell r="V9" t="str">
            <v>SI</v>
          </cell>
          <cell r="W9" t="str">
            <v>SI</v>
          </cell>
          <cell r="X9" t="str">
            <v>NO</v>
          </cell>
          <cell r="Y9">
            <v>16</v>
          </cell>
          <cell r="Z9" t="str">
            <v>Catastrófico</v>
          </cell>
          <cell r="AA9">
            <v>1</v>
          </cell>
        </row>
        <row r="10">
          <cell r="C10">
            <v>3</v>
          </cell>
          <cell r="D10" t="str">
            <v>Puede ocurrir intercambio extraoficial de favores, en el cual un individuo se beneficie a si mismo o a un tercero. Amiguismo y clientelismo.</v>
          </cell>
          <cell r="E10" t="str">
            <v>Corrupción</v>
          </cell>
          <cell r="F10" t="str">
            <v>SI</v>
          </cell>
          <cell r="G10" t="str">
            <v>SI</v>
          </cell>
          <cell r="H10" t="str">
            <v>SI</v>
          </cell>
          <cell r="I10" t="str">
            <v>SI</v>
          </cell>
          <cell r="J10" t="str">
            <v>SI</v>
          </cell>
          <cell r="K10" t="str">
            <v>SI</v>
          </cell>
          <cell r="L10" t="str">
            <v>SI</v>
          </cell>
          <cell r="M10" t="str">
            <v>SI</v>
          </cell>
          <cell r="N10" t="str">
            <v>NO</v>
          </cell>
          <cell r="O10" t="str">
            <v>SI</v>
          </cell>
          <cell r="P10" t="str">
            <v>SI</v>
          </cell>
          <cell r="Q10" t="str">
            <v>SI</v>
          </cell>
          <cell r="R10" t="str">
            <v>SI</v>
          </cell>
          <cell r="S10" t="str">
            <v>SI</v>
          </cell>
          <cell r="T10" t="str">
            <v>SI</v>
          </cell>
          <cell r="U10" t="str">
            <v>NO</v>
          </cell>
          <cell r="V10" t="str">
            <v>SI</v>
          </cell>
          <cell r="W10" t="str">
            <v>SI</v>
          </cell>
          <cell r="X10" t="str">
            <v>SI</v>
          </cell>
          <cell r="Y10">
            <v>17</v>
          </cell>
          <cell r="Z10" t="str">
            <v>Catastrófico</v>
          </cell>
          <cell r="AA10">
            <v>1</v>
          </cell>
        </row>
        <row r="11">
          <cell r="C11">
            <v>4</v>
          </cell>
          <cell r="D11" t="str">
            <v xml:space="preserve">Puede presentarse situaciones de orden moral y económico que le impidan a un funcionario actuar en forma objetiva e independiente, porque le sea particularmente conveniente. </v>
          </cell>
          <cell r="E11" t="str">
            <v>Corrupción</v>
          </cell>
          <cell r="F11" t="str">
            <v>SI</v>
          </cell>
          <cell r="G11" t="str">
            <v>SI</v>
          </cell>
          <cell r="H11" t="str">
            <v>SI</v>
          </cell>
          <cell r="I11" t="str">
            <v>SI</v>
          </cell>
          <cell r="J11" t="str">
            <v>SI</v>
          </cell>
          <cell r="K11" t="str">
            <v>SI</v>
          </cell>
          <cell r="L11" t="str">
            <v>SI</v>
          </cell>
          <cell r="M11" t="str">
            <v>SI</v>
          </cell>
          <cell r="N11" t="str">
            <v>NO</v>
          </cell>
          <cell r="O11" t="str">
            <v>SI</v>
          </cell>
          <cell r="P11" t="str">
            <v>SI</v>
          </cell>
          <cell r="Q11" t="str">
            <v>SI</v>
          </cell>
          <cell r="R11" t="str">
            <v>SI</v>
          </cell>
          <cell r="S11" t="str">
            <v>SI</v>
          </cell>
          <cell r="T11" t="str">
            <v>SI</v>
          </cell>
          <cell r="U11" t="str">
            <v>NO</v>
          </cell>
          <cell r="V11" t="str">
            <v>SI</v>
          </cell>
          <cell r="W11" t="str">
            <v>SI</v>
          </cell>
          <cell r="X11" t="str">
            <v>NO</v>
          </cell>
          <cell r="Y11">
            <v>16</v>
          </cell>
          <cell r="Z11" t="str">
            <v>Catastrófico</v>
          </cell>
          <cell r="AA11">
            <v>1</v>
          </cell>
        </row>
        <row r="12">
          <cell r="C12">
            <v>6</v>
          </cell>
          <cell r="D12" t="str">
            <v>Posibilidad de recibir o solicitar cualquier dádiva o beneficio a nombre propio o de terceros con el fin de celebrar un contrato.</v>
          </cell>
          <cell r="E12" t="str">
            <v>Corrupción</v>
          </cell>
          <cell r="F12" t="str">
            <v>SI</v>
          </cell>
          <cell r="G12" t="str">
            <v>SI</v>
          </cell>
          <cell r="H12" t="str">
            <v>SI</v>
          </cell>
          <cell r="I12" t="str">
            <v>SI</v>
          </cell>
          <cell r="J12" t="str">
            <v>SI</v>
          </cell>
          <cell r="K12" t="str">
            <v>SI</v>
          </cell>
          <cell r="L12" t="str">
            <v>SI</v>
          </cell>
          <cell r="M12" t="str">
            <v>SI</v>
          </cell>
          <cell r="N12" t="str">
            <v>NO</v>
          </cell>
          <cell r="O12" t="str">
            <v>SI</v>
          </cell>
          <cell r="P12" t="str">
            <v>SI</v>
          </cell>
          <cell r="Q12" t="str">
            <v>SI</v>
          </cell>
          <cell r="R12" t="str">
            <v>SI</v>
          </cell>
          <cell r="S12" t="str">
            <v>SI</v>
          </cell>
          <cell r="T12" t="str">
            <v>SI</v>
          </cell>
          <cell r="U12" t="str">
            <v>NO</v>
          </cell>
          <cell r="V12" t="str">
            <v>SI</v>
          </cell>
          <cell r="W12" t="str">
            <v>SI</v>
          </cell>
          <cell r="X12" t="str">
            <v>NO</v>
          </cell>
          <cell r="Y12">
            <v>16</v>
          </cell>
          <cell r="Z12" t="str">
            <v>Catastrófico</v>
          </cell>
          <cell r="AA12">
            <v>1</v>
          </cell>
        </row>
        <row r="13">
          <cell r="C13">
            <v>7</v>
          </cell>
          <cell r="D13" t="str">
            <v xml:space="preserve">Posibilidad de que un funcionario reciba u ofrezca un soborno, con el fin de dar o recibir un trato especial con una compañía o persona natural. </v>
          </cell>
          <cell r="E13" t="str">
            <v>Corrupción</v>
          </cell>
          <cell r="F13" t="str">
            <v>SI</v>
          </cell>
          <cell r="G13" t="str">
            <v>SI</v>
          </cell>
          <cell r="H13" t="str">
            <v>SI</v>
          </cell>
          <cell r="I13" t="str">
            <v>SI</v>
          </cell>
          <cell r="J13" t="str">
            <v>SI</v>
          </cell>
          <cell r="K13" t="str">
            <v>SI</v>
          </cell>
          <cell r="L13" t="str">
            <v>SI</v>
          </cell>
          <cell r="M13" t="str">
            <v>SI</v>
          </cell>
          <cell r="N13" t="str">
            <v>NO</v>
          </cell>
          <cell r="O13" t="str">
            <v>SI</v>
          </cell>
          <cell r="P13" t="str">
            <v>SI</v>
          </cell>
          <cell r="Q13" t="str">
            <v>SI</v>
          </cell>
          <cell r="R13" t="str">
            <v>SI</v>
          </cell>
          <cell r="S13" t="str">
            <v>SI</v>
          </cell>
          <cell r="T13" t="str">
            <v>SI</v>
          </cell>
          <cell r="U13" t="str">
            <v>NO</v>
          </cell>
          <cell r="V13" t="str">
            <v>SI</v>
          </cell>
          <cell r="W13" t="str">
            <v>SI</v>
          </cell>
          <cell r="X13" t="str">
            <v>NO</v>
          </cell>
          <cell r="Y13">
            <v>16</v>
          </cell>
          <cell r="Z13" t="str">
            <v>Catastrófico</v>
          </cell>
          <cell r="AA13">
            <v>1</v>
          </cell>
        </row>
        <row r="14">
          <cell r="C14">
            <v>8</v>
          </cell>
          <cell r="D14" t="str">
            <v>Puede incitar la participación de varias personas o compañías para cometer un delito buscando el beneficio propio. Concierto para delinquir.</v>
          </cell>
          <cell r="E14" t="str">
            <v>Corrupción</v>
          </cell>
          <cell r="F14" t="str">
            <v>SI</v>
          </cell>
          <cell r="G14" t="str">
            <v>SI</v>
          </cell>
          <cell r="H14" t="str">
            <v>SI</v>
          </cell>
          <cell r="I14" t="str">
            <v>SI</v>
          </cell>
          <cell r="J14" t="str">
            <v>SI</v>
          </cell>
          <cell r="K14" t="str">
            <v>SI</v>
          </cell>
          <cell r="L14" t="str">
            <v>SI</v>
          </cell>
          <cell r="M14" t="str">
            <v>SI</v>
          </cell>
          <cell r="N14" t="str">
            <v>NO</v>
          </cell>
          <cell r="O14" t="str">
            <v>SI</v>
          </cell>
          <cell r="P14" t="str">
            <v>SI</v>
          </cell>
          <cell r="Q14" t="str">
            <v>SI</v>
          </cell>
          <cell r="R14" t="str">
            <v>SI</v>
          </cell>
          <cell r="S14" t="str">
            <v>SI</v>
          </cell>
          <cell r="T14" t="str">
            <v>SI</v>
          </cell>
          <cell r="U14" t="str">
            <v>NO</v>
          </cell>
          <cell r="V14" t="str">
            <v>SI</v>
          </cell>
          <cell r="W14" t="str">
            <v>SI</v>
          </cell>
          <cell r="X14" t="str">
            <v>NO</v>
          </cell>
          <cell r="Y14">
            <v>16</v>
          </cell>
          <cell r="Z14" t="str">
            <v>Catastrófico</v>
          </cell>
          <cell r="AA14">
            <v>1</v>
          </cell>
        </row>
        <row r="15">
          <cell r="C15">
            <v>9</v>
          </cell>
          <cell r="D15" t="str">
            <v xml:space="preserve">Puede ocurrir que un funcionario abuse de su cargo o funciones para inducir a otra persona a dar o prometer dinero o cualquier otro beneficio indebido. </v>
          </cell>
          <cell r="E15" t="str">
            <v>Corrupción</v>
          </cell>
          <cell r="F15" t="str">
            <v>SI</v>
          </cell>
          <cell r="G15" t="str">
            <v>SI</v>
          </cell>
          <cell r="H15" t="str">
            <v>SI</v>
          </cell>
          <cell r="I15" t="str">
            <v>SI</v>
          </cell>
          <cell r="J15" t="str">
            <v>SI</v>
          </cell>
          <cell r="K15" t="str">
            <v>SI</v>
          </cell>
          <cell r="L15" t="str">
            <v>SI</v>
          </cell>
          <cell r="M15" t="str">
            <v>SI</v>
          </cell>
          <cell r="N15" t="str">
            <v>NO</v>
          </cell>
          <cell r="O15" t="str">
            <v>SI</v>
          </cell>
          <cell r="P15" t="str">
            <v>SI</v>
          </cell>
          <cell r="Q15" t="str">
            <v>SI</v>
          </cell>
          <cell r="R15" t="str">
            <v>SI</v>
          </cell>
          <cell r="S15" t="str">
            <v>SI</v>
          </cell>
          <cell r="T15" t="str">
            <v>SI</v>
          </cell>
          <cell r="U15" t="str">
            <v>NO</v>
          </cell>
          <cell r="V15" t="str">
            <v>SI</v>
          </cell>
          <cell r="W15" t="str">
            <v>SI</v>
          </cell>
          <cell r="X15" t="str">
            <v>NO</v>
          </cell>
          <cell r="Y15">
            <v>16</v>
          </cell>
          <cell r="Z15" t="str">
            <v>Catastrófico</v>
          </cell>
          <cell r="AA15">
            <v>1</v>
          </cell>
        </row>
        <row r="16">
          <cell r="C16">
            <v>10</v>
          </cell>
          <cell r="D16" t="str">
            <v>Puede ocurrir que teniendo conocimiento de una conducta delictiva, no se informe a las autoridades por temor a repercusiones sociales o financieras. Omisión de denuncia</v>
          </cell>
          <cell r="E16" t="str">
            <v>Corrupción</v>
          </cell>
          <cell r="F16" t="str">
            <v>SI</v>
          </cell>
          <cell r="G16" t="str">
            <v>SI</v>
          </cell>
          <cell r="H16" t="str">
            <v>SI</v>
          </cell>
          <cell r="I16" t="str">
            <v>SI</v>
          </cell>
          <cell r="J16" t="str">
            <v>SI</v>
          </cell>
          <cell r="K16" t="str">
            <v>SI</v>
          </cell>
          <cell r="L16" t="str">
            <v>SI</v>
          </cell>
          <cell r="M16" t="str">
            <v>SI</v>
          </cell>
          <cell r="N16" t="str">
            <v>NO</v>
          </cell>
          <cell r="O16" t="str">
            <v>SI</v>
          </cell>
          <cell r="P16" t="str">
            <v>SI</v>
          </cell>
          <cell r="Q16" t="str">
            <v>SI</v>
          </cell>
          <cell r="R16" t="str">
            <v>SI</v>
          </cell>
          <cell r="S16" t="str">
            <v>SI</v>
          </cell>
          <cell r="T16" t="str">
            <v>SI</v>
          </cell>
          <cell r="U16" t="str">
            <v>NO</v>
          </cell>
          <cell r="V16" t="str">
            <v>SI</v>
          </cell>
          <cell r="W16" t="str">
            <v>SI</v>
          </cell>
          <cell r="X16" t="str">
            <v>NO</v>
          </cell>
          <cell r="Y16">
            <v>16</v>
          </cell>
          <cell r="Z16" t="str">
            <v>Catastrófico</v>
          </cell>
          <cell r="AA16">
            <v>1</v>
          </cell>
        </row>
        <row r="17">
          <cell r="C17">
            <v>11</v>
          </cell>
          <cell r="D17" t="str">
            <v xml:space="preserve">Posibilidad de que uno o varios funcionarios utilicen de forma  indebida la información  privilegiada de los sistemas de información para obtener beneficio privado. </v>
          </cell>
          <cell r="E17" t="str">
            <v>Corrupción</v>
          </cell>
          <cell r="F17" t="str">
            <v>SI</v>
          </cell>
          <cell r="G17" t="str">
            <v>SI</v>
          </cell>
          <cell r="H17" t="str">
            <v>SI</v>
          </cell>
          <cell r="I17" t="str">
            <v>SI</v>
          </cell>
          <cell r="J17" t="str">
            <v>SI</v>
          </cell>
          <cell r="K17" t="str">
            <v>SI</v>
          </cell>
          <cell r="L17" t="str">
            <v>SI</v>
          </cell>
          <cell r="M17" t="str">
            <v>SI</v>
          </cell>
          <cell r="N17" t="str">
            <v>SI</v>
          </cell>
          <cell r="O17" t="str">
            <v>SI</v>
          </cell>
          <cell r="P17" t="str">
            <v>SI</v>
          </cell>
          <cell r="Q17" t="str">
            <v>SI</v>
          </cell>
          <cell r="R17" t="str">
            <v>SI</v>
          </cell>
          <cell r="S17" t="str">
            <v>SI</v>
          </cell>
          <cell r="T17" t="str">
            <v>SI</v>
          </cell>
          <cell r="U17" t="str">
            <v>NO</v>
          </cell>
          <cell r="V17" t="str">
            <v>SI</v>
          </cell>
          <cell r="W17" t="str">
            <v>SI</v>
          </cell>
          <cell r="X17" t="str">
            <v>NO</v>
          </cell>
          <cell r="Y17">
            <v>17</v>
          </cell>
          <cell r="Z17" t="str">
            <v>Catastrófico</v>
          </cell>
          <cell r="AA17">
            <v>1</v>
          </cell>
        </row>
        <row r="18">
          <cell r="C18">
            <v>13</v>
          </cell>
          <cell r="D18" t="str">
            <v>Puede ocurrir apropiación ilegal, en beneficio propio o de un tercero, de los bienes del estado.</v>
          </cell>
          <cell r="E18" t="str">
            <v>Corrupción</v>
          </cell>
          <cell r="F18" t="str">
            <v>NO</v>
          </cell>
          <cell r="G18" t="str">
            <v>NO</v>
          </cell>
          <cell r="H18" t="str">
            <v>NO</v>
          </cell>
          <cell r="I18" t="str">
            <v>NO</v>
          </cell>
          <cell r="J18" t="str">
            <v>NO</v>
          </cell>
          <cell r="K18" t="str">
            <v>NO</v>
          </cell>
          <cell r="L18" t="str">
            <v>NO</v>
          </cell>
          <cell r="M18" t="str">
            <v>NO</v>
          </cell>
          <cell r="N18" t="str">
            <v>NO</v>
          </cell>
          <cell r="O18" t="str">
            <v>NO</v>
          </cell>
          <cell r="P18" t="str">
            <v>NO</v>
          </cell>
          <cell r="Q18" t="str">
            <v>NO</v>
          </cell>
          <cell r="R18" t="str">
            <v>NO</v>
          </cell>
          <cell r="S18" t="str">
            <v>NO</v>
          </cell>
          <cell r="T18" t="str">
            <v>NO</v>
          </cell>
          <cell r="U18" t="str">
            <v>NO</v>
          </cell>
          <cell r="V18" t="str">
            <v>NO</v>
          </cell>
          <cell r="W18" t="str">
            <v>NO</v>
          </cell>
          <cell r="X18" t="str">
            <v>NO</v>
          </cell>
          <cell r="Y18">
            <v>0</v>
          </cell>
          <cell r="Z18" t="str">
            <v>Moderado</v>
          </cell>
          <cell r="AA18">
            <v>0.6</v>
          </cell>
        </row>
        <row r="19">
          <cell r="C19">
            <v>128</v>
          </cell>
          <cell r="D19" t="str">
            <v>Puede ocurrir que se presente manipulación o direccionamiento de información procesada o generada en el marco de la actividad de la auditoría interna, con el fin de obtener provecho propio o de un tercero</v>
          </cell>
          <cell r="E19" t="str">
            <v>Corrupción</v>
          </cell>
          <cell r="F19" t="str">
            <v>NO</v>
          </cell>
          <cell r="G19" t="str">
            <v>NO</v>
          </cell>
          <cell r="H19" t="str">
            <v>NO</v>
          </cell>
          <cell r="I19" t="str">
            <v>NO</v>
          </cell>
          <cell r="J19" t="str">
            <v>NO</v>
          </cell>
          <cell r="K19" t="str">
            <v>NO</v>
          </cell>
          <cell r="L19" t="str">
            <v>NO</v>
          </cell>
          <cell r="M19" t="str">
            <v>NO</v>
          </cell>
          <cell r="N19" t="str">
            <v>NO</v>
          </cell>
          <cell r="O19" t="str">
            <v>NO</v>
          </cell>
          <cell r="P19" t="str">
            <v>NO</v>
          </cell>
          <cell r="Q19" t="str">
            <v>NO</v>
          </cell>
          <cell r="R19" t="str">
            <v>NO</v>
          </cell>
          <cell r="S19" t="str">
            <v>NO</v>
          </cell>
          <cell r="T19" t="str">
            <v>NO</v>
          </cell>
          <cell r="U19" t="str">
            <v>NO</v>
          </cell>
          <cell r="V19" t="str">
            <v>NO</v>
          </cell>
          <cell r="W19" t="str">
            <v>NO</v>
          </cell>
          <cell r="X19" t="str">
            <v>NO</v>
          </cell>
          <cell r="Y19">
            <v>0</v>
          </cell>
          <cell r="Z19" t="str">
            <v>Moderado</v>
          </cell>
          <cell r="AA19">
            <v>0.6</v>
          </cell>
        </row>
        <row r="20">
          <cell r="C20">
            <v>1</v>
          </cell>
          <cell r="D20" t="str">
            <v>Posibilidad de que un funcionario vaya mas allá de las funciones designadas con el fin de obtener un beneficio privado.</v>
          </cell>
          <cell r="E20" t="str">
            <v>Corrupción</v>
          </cell>
          <cell r="F20" t="str">
            <v>SI</v>
          </cell>
          <cell r="G20" t="str">
            <v>SI</v>
          </cell>
          <cell r="H20" t="str">
            <v>SI</v>
          </cell>
          <cell r="I20" t="str">
            <v>SI</v>
          </cell>
          <cell r="J20" t="str">
            <v>SI</v>
          </cell>
          <cell r="K20" t="str">
            <v>SI</v>
          </cell>
          <cell r="L20" t="str">
            <v>SI</v>
          </cell>
          <cell r="M20" t="str">
            <v>SI</v>
          </cell>
          <cell r="N20" t="str">
            <v>SI</v>
          </cell>
          <cell r="O20" t="str">
            <v>SI</v>
          </cell>
          <cell r="P20" t="str">
            <v>SI</v>
          </cell>
          <cell r="Q20" t="str">
            <v>SI</v>
          </cell>
          <cell r="R20" t="str">
            <v>SI</v>
          </cell>
          <cell r="S20" t="str">
            <v>SI</v>
          </cell>
          <cell r="T20" t="str">
            <v>SI</v>
          </cell>
          <cell r="U20" t="str">
            <v>NO</v>
          </cell>
          <cell r="V20" t="str">
            <v>SI</v>
          </cell>
          <cell r="W20" t="str">
            <v>SI</v>
          </cell>
          <cell r="X20" t="str">
            <v>NO</v>
          </cell>
          <cell r="Y20">
            <v>17</v>
          </cell>
          <cell r="Z20" t="str">
            <v>Catastrófico</v>
          </cell>
          <cell r="AA20">
            <v>1</v>
          </cell>
        </row>
        <row r="21">
          <cell r="C21">
            <v>3</v>
          </cell>
          <cell r="D21" t="str">
            <v>Puede ocurrir intercambio extraoficial de favores, en el cual un individuo se beneficie a si mismo o aun tercero. Amiguismo y clientelismo.</v>
          </cell>
          <cell r="E21" t="str">
            <v>Corrupción</v>
          </cell>
          <cell r="F21" t="str">
            <v>SI</v>
          </cell>
          <cell r="G21" t="str">
            <v>SI</v>
          </cell>
          <cell r="H21" t="str">
            <v>SI</v>
          </cell>
          <cell r="I21" t="str">
            <v>SI</v>
          </cell>
          <cell r="J21" t="str">
            <v>SI</v>
          </cell>
          <cell r="K21" t="str">
            <v>SI</v>
          </cell>
          <cell r="L21" t="str">
            <v>SI</v>
          </cell>
          <cell r="M21" t="str">
            <v>SI</v>
          </cell>
          <cell r="N21" t="str">
            <v>SI</v>
          </cell>
          <cell r="O21" t="str">
            <v>SI</v>
          </cell>
          <cell r="P21" t="str">
            <v>SI</v>
          </cell>
          <cell r="Q21" t="str">
            <v>SI</v>
          </cell>
          <cell r="R21" t="str">
            <v>SI</v>
          </cell>
          <cell r="S21" t="str">
            <v>SI</v>
          </cell>
          <cell r="T21" t="str">
            <v>SI</v>
          </cell>
          <cell r="U21" t="str">
            <v>NO</v>
          </cell>
          <cell r="V21" t="str">
            <v>SI</v>
          </cell>
          <cell r="W21" t="str">
            <v>SI</v>
          </cell>
          <cell r="X21" t="str">
            <v>NO</v>
          </cell>
          <cell r="Y21">
            <v>17</v>
          </cell>
          <cell r="Z21" t="str">
            <v>Catastrófico</v>
          </cell>
          <cell r="AA21">
            <v>1</v>
          </cell>
        </row>
        <row r="22">
          <cell r="C22">
            <v>4</v>
          </cell>
          <cell r="D22" t="str">
            <v xml:space="preserve">Puede presentarse situaciones de orden moral y económico que le impidan a un funcionario actuar en forma objetiva e independiente, porque le sea particularmente conveniente. </v>
          </cell>
          <cell r="E22" t="str">
            <v>Corrupción</v>
          </cell>
          <cell r="F22" t="str">
            <v>SI</v>
          </cell>
          <cell r="G22" t="str">
            <v>SI</v>
          </cell>
          <cell r="H22" t="str">
            <v>SI</v>
          </cell>
          <cell r="I22" t="str">
            <v>SI</v>
          </cell>
          <cell r="J22" t="str">
            <v>SI</v>
          </cell>
          <cell r="K22" t="str">
            <v>SI</v>
          </cell>
          <cell r="L22" t="str">
            <v>SI</v>
          </cell>
          <cell r="M22" t="str">
            <v>SI</v>
          </cell>
          <cell r="N22" t="str">
            <v>SI</v>
          </cell>
          <cell r="O22" t="str">
            <v>SI</v>
          </cell>
          <cell r="P22" t="str">
            <v>SI</v>
          </cell>
          <cell r="Q22" t="str">
            <v>SI</v>
          </cell>
          <cell r="R22" t="str">
            <v>SI</v>
          </cell>
          <cell r="S22" t="str">
            <v>SI</v>
          </cell>
          <cell r="T22" t="str">
            <v>SI</v>
          </cell>
          <cell r="U22" t="str">
            <v>NO</v>
          </cell>
          <cell r="V22" t="str">
            <v>SI</v>
          </cell>
          <cell r="W22" t="str">
            <v>SI</v>
          </cell>
          <cell r="X22" t="str">
            <v>NO</v>
          </cell>
          <cell r="Y22">
            <v>17</v>
          </cell>
          <cell r="Z22" t="str">
            <v>Catastrófico</v>
          </cell>
          <cell r="AA22">
            <v>1</v>
          </cell>
        </row>
        <row r="23">
          <cell r="C23">
            <v>6</v>
          </cell>
          <cell r="D23" t="str">
            <v>Posibilidad de recibir o solicitar cualquier dádiva o beneficio a nombre propio o de terceros con el fin de celebrar un contrato.</v>
          </cell>
          <cell r="E23" t="str">
            <v>Corrupción</v>
          </cell>
          <cell r="F23" t="str">
            <v>SI</v>
          </cell>
          <cell r="G23" t="str">
            <v>SI</v>
          </cell>
          <cell r="H23" t="str">
            <v>SI</v>
          </cell>
          <cell r="I23" t="str">
            <v>SI</v>
          </cell>
          <cell r="J23" t="str">
            <v>SI</v>
          </cell>
          <cell r="K23" t="str">
            <v>SI</v>
          </cell>
          <cell r="L23" t="str">
            <v>SI</v>
          </cell>
          <cell r="M23" t="str">
            <v>SI</v>
          </cell>
          <cell r="N23" t="str">
            <v>SI</v>
          </cell>
          <cell r="O23" t="str">
            <v>SI</v>
          </cell>
          <cell r="P23" t="str">
            <v>SI</v>
          </cell>
          <cell r="Q23" t="str">
            <v>SI</v>
          </cell>
          <cell r="R23" t="str">
            <v>SI</v>
          </cell>
          <cell r="S23" t="str">
            <v>SI</v>
          </cell>
          <cell r="T23" t="str">
            <v>SI</v>
          </cell>
          <cell r="U23" t="str">
            <v>NO</v>
          </cell>
          <cell r="V23" t="str">
            <v>SI</v>
          </cell>
          <cell r="W23" t="str">
            <v>SI</v>
          </cell>
          <cell r="X23" t="str">
            <v>NO</v>
          </cell>
          <cell r="Y23">
            <v>17</v>
          </cell>
          <cell r="Z23" t="str">
            <v>Catastrófico</v>
          </cell>
          <cell r="AA23">
            <v>1</v>
          </cell>
        </row>
        <row r="24">
          <cell r="C24">
            <v>7</v>
          </cell>
          <cell r="D24" t="str">
            <v xml:space="preserve">Posibilidad de que un funcionario reciba u ofrezca un soborno, con el fin de dar o recibir un trato especial con una compañía o persona natural. </v>
          </cell>
          <cell r="E24" t="str">
            <v>Corrupción</v>
          </cell>
          <cell r="F24" t="str">
            <v>SI</v>
          </cell>
          <cell r="G24" t="str">
            <v>SI</v>
          </cell>
          <cell r="H24" t="str">
            <v>SI</v>
          </cell>
          <cell r="I24" t="str">
            <v>SI</v>
          </cell>
          <cell r="J24" t="str">
            <v>SI</v>
          </cell>
          <cell r="K24" t="str">
            <v>SI</v>
          </cell>
          <cell r="L24" t="str">
            <v>SI</v>
          </cell>
          <cell r="M24" t="str">
            <v>SI</v>
          </cell>
          <cell r="N24" t="str">
            <v>SI</v>
          </cell>
          <cell r="O24" t="str">
            <v>SI</v>
          </cell>
          <cell r="P24" t="str">
            <v>SI</v>
          </cell>
          <cell r="Q24" t="str">
            <v>SI</v>
          </cell>
          <cell r="R24" t="str">
            <v>SI</v>
          </cell>
          <cell r="S24" t="str">
            <v>SI</v>
          </cell>
          <cell r="T24" t="str">
            <v>SI</v>
          </cell>
          <cell r="U24" t="str">
            <v>NO</v>
          </cell>
          <cell r="V24" t="str">
            <v>SI</v>
          </cell>
          <cell r="W24" t="str">
            <v>SI</v>
          </cell>
          <cell r="X24" t="str">
            <v>NO</v>
          </cell>
          <cell r="Y24">
            <v>17</v>
          </cell>
          <cell r="Z24" t="str">
            <v>Catastrófico</v>
          </cell>
          <cell r="AA24">
            <v>1</v>
          </cell>
        </row>
        <row r="25">
          <cell r="C25">
            <v>8</v>
          </cell>
          <cell r="D25" t="str">
            <v>Puede incitar la participación de varias personas o compañías para cometer un delito buscando el beneficio propio. Concierto para delinquir.</v>
          </cell>
          <cell r="E25" t="str">
            <v>Corrupción</v>
          </cell>
          <cell r="F25" t="str">
            <v>SI</v>
          </cell>
          <cell r="G25" t="str">
            <v>SI</v>
          </cell>
          <cell r="H25" t="str">
            <v>SI</v>
          </cell>
          <cell r="I25" t="str">
            <v>SI</v>
          </cell>
          <cell r="J25" t="str">
            <v>SI</v>
          </cell>
          <cell r="K25" t="str">
            <v>SI</v>
          </cell>
          <cell r="L25" t="str">
            <v>SI</v>
          </cell>
          <cell r="M25" t="str">
            <v>SI</v>
          </cell>
          <cell r="N25" t="str">
            <v>SI</v>
          </cell>
          <cell r="O25" t="str">
            <v>SI</v>
          </cell>
          <cell r="P25" t="str">
            <v>SI</v>
          </cell>
          <cell r="Q25" t="str">
            <v>SI</v>
          </cell>
          <cell r="R25" t="str">
            <v>SI</v>
          </cell>
          <cell r="S25" t="str">
            <v>SI</v>
          </cell>
          <cell r="T25" t="str">
            <v>SI</v>
          </cell>
          <cell r="U25" t="str">
            <v>NO</v>
          </cell>
          <cell r="V25" t="str">
            <v>SI</v>
          </cell>
          <cell r="W25" t="str">
            <v>SI</v>
          </cell>
          <cell r="X25" t="str">
            <v>NO</v>
          </cell>
          <cell r="Y25">
            <v>17</v>
          </cell>
          <cell r="Z25" t="str">
            <v>Catastrófico</v>
          </cell>
          <cell r="AA25">
            <v>1</v>
          </cell>
        </row>
        <row r="26">
          <cell r="C26">
            <v>9</v>
          </cell>
          <cell r="D26" t="str">
            <v xml:space="preserve">Puede ocurrir que un funcionario abuse de su cargo o funciones para inducir a otra persona a dar o prometer dinero o cualquier otro beneficio indebido. </v>
          </cell>
          <cell r="E26" t="str">
            <v>Corrupción</v>
          </cell>
          <cell r="F26" t="str">
            <v>SI</v>
          </cell>
          <cell r="G26" t="str">
            <v>SI</v>
          </cell>
          <cell r="H26" t="str">
            <v>SI</v>
          </cell>
          <cell r="I26" t="str">
            <v>SI</v>
          </cell>
          <cell r="J26" t="str">
            <v>SI</v>
          </cell>
          <cell r="K26" t="str">
            <v>SI</v>
          </cell>
          <cell r="L26" t="str">
            <v>SI</v>
          </cell>
          <cell r="M26" t="str">
            <v>SI</v>
          </cell>
          <cell r="N26" t="str">
            <v>SI</v>
          </cell>
          <cell r="O26" t="str">
            <v>SI</v>
          </cell>
          <cell r="P26" t="str">
            <v>SI</v>
          </cell>
          <cell r="Q26" t="str">
            <v>SI</v>
          </cell>
          <cell r="R26" t="str">
            <v>SI</v>
          </cell>
          <cell r="S26" t="str">
            <v>SI</v>
          </cell>
          <cell r="T26" t="str">
            <v>SI</v>
          </cell>
          <cell r="U26" t="str">
            <v>NO</v>
          </cell>
          <cell r="V26" t="str">
            <v>SI</v>
          </cell>
          <cell r="W26" t="str">
            <v>SI</v>
          </cell>
          <cell r="X26" t="str">
            <v>NO</v>
          </cell>
          <cell r="Y26">
            <v>17</v>
          </cell>
          <cell r="Z26" t="str">
            <v>Catastrófico</v>
          </cell>
          <cell r="AA26">
            <v>1</v>
          </cell>
        </row>
        <row r="27">
          <cell r="C27">
            <v>10</v>
          </cell>
          <cell r="D27" t="str">
            <v>Puede ocurrir que teniendo conocimiento de una conducta delictiva, no se informe a las autoridades por temor a repercusiones sociales o financieras. Omisión de denuncia</v>
          </cell>
          <cell r="E27" t="str">
            <v>Corrupción</v>
          </cell>
          <cell r="F27" t="str">
            <v>SI</v>
          </cell>
          <cell r="G27" t="str">
            <v>SI</v>
          </cell>
          <cell r="H27" t="str">
            <v>SI</v>
          </cell>
          <cell r="I27" t="str">
            <v>SI</v>
          </cell>
          <cell r="J27" t="str">
            <v>SI</v>
          </cell>
          <cell r="K27" t="str">
            <v>SI</v>
          </cell>
          <cell r="L27" t="str">
            <v>SI</v>
          </cell>
          <cell r="M27" t="str">
            <v>SI</v>
          </cell>
          <cell r="N27" t="str">
            <v>SI</v>
          </cell>
          <cell r="O27" t="str">
            <v>SI</v>
          </cell>
          <cell r="P27" t="str">
            <v>SI</v>
          </cell>
          <cell r="Q27" t="str">
            <v>SI</v>
          </cell>
          <cell r="R27" t="str">
            <v>SI</v>
          </cell>
          <cell r="S27" t="str">
            <v>SI</v>
          </cell>
          <cell r="T27" t="str">
            <v>SI</v>
          </cell>
          <cell r="U27" t="str">
            <v>NO</v>
          </cell>
          <cell r="V27" t="str">
            <v>SI</v>
          </cell>
          <cell r="W27" t="str">
            <v>SI</v>
          </cell>
          <cell r="X27" t="str">
            <v>NO</v>
          </cell>
          <cell r="Y27">
            <v>17</v>
          </cell>
          <cell r="Z27" t="str">
            <v>Catastrófico</v>
          </cell>
          <cell r="AA27">
            <v>1</v>
          </cell>
        </row>
        <row r="28">
          <cell r="C28">
            <v>11</v>
          </cell>
          <cell r="D28" t="str">
            <v xml:space="preserve">Posibilidad de que uno o varios funcionarios utilicen de forma  indebida la información  privilegiada de los sistemas de información para obtener beneficio privado. </v>
          </cell>
          <cell r="E28" t="str">
            <v>Corrupción</v>
          </cell>
          <cell r="F28" t="str">
            <v>SI</v>
          </cell>
          <cell r="G28" t="str">
            <v>SI</v>
          </cell>
          <cell r="H28" t="str">
            <v>SI</v>
          </cell>
          <cell r="I28" t="str">
            <v>SI</v>
          </cell>
          <cell r="J28" t="str">
            <v>SI</v>
          </cell>
          <cell r="K28" t="str">
            <v>SI</v>
          </cell>
          <cell r="L28" t="str">
            <v>SI</v>
          </cell>
          <cell r="M28" t="str">
            <v>SI</v>
          </cell>
          <cell r="N28" t="str">
            <v>SI</v>
          </cell>
          <cell r="O28" t="str">
            <v>SI</v>
          </cell>
          <cell r="P28" t="str">
            <v>SI</v>
          </cell>
          <cell r="Q28" t="str">
            <v>SI</v>
          </cell>
          <cell r="R28" t="str">
            <v>SI</v>
          </cell>
          <cell r="S28" t="str">
            <v>SI</v>
          </cell>
          <cell r="T28" t="str">
            <v>SI</v>
          </cell>
          <cell r="U28" t="str">
            <v>NO</v>
          </cell>
          <cell r="V28" t="str">
            <v>SI</v>
          </cell>
          <cell r="W28" t="str">
            <v>SI</v>
          </cell>
          <cell r="X28" t="str">
            <v>NO</v>
          </cell>
          <cell r="Y28">
            <v>17</v>
          </cell>
          <cell r="Z28" t="str">
            <v>Catastrófico</v>
          </cell>
          <cell r="AA28">
            <v>1</v>
          </cell>
        </row>
        <row r="29">
          <cell r="C29">
            <v>13</v>
          </cell>
          <cell r="D29" t="str">
            <v>Puede ocurrir apropiación ilegal, en beneficio propio o de un tercero, de los bienes del estado.</v>
          </cell>
          <cell r="E29" t="str">
            <v>Corrupción</v>
          </cell>
          <cell r="F29" t="str">
            <v>SI</v>
          </cell>
          <cell r="G29" t="str">
            <v>SI</v>
          </cell>
          <cell r="H29" t="str">
            <v>SI</v>
          </cell>
          <cell r="I29" t="str">
            <v>SI</v>
          </cell>
          <cell r="J29" t="str">
            <v>SI</v>
          </cell>
          <cell r="K29" t="str">
            <v>SI</v>
          </cell>
          <cell r="L29" t="str">
            <v>SI</v>
          </cell>
          <cell r="M29" t="str">
            <v>SI</v>
          </cell>
          <cell r="N29" t="str">
            <v>SI</v>
          </cell>
          <cell r="O29" t="str">
            <v>SI</v>
          </cell>
          <cell r="P29" t="str">
            <v>SI</v>
          </cell>
          <cell r="Q29" t="str">
            <v>SI</v>
          </cell>
          <cell r="R29" t="str">
            <v>SI</v>
          </cell>
          <cell r="S29" t="str">
            <v>SI</v>
          </cell>
          <cell r="T29" t="str">
            <v>SI</v>
          </cell>
          <cell r="U29" t="str">
            <v>NO</v>
          </cell>
          <cell r="V29" t="str">
            <v>SI</v>
          </cell>
          <cell r="W29" t="str">
            <v>SI</v>
          </cell>
          <cell r="X29" t="str">
            <v>NO</v>
          </cell>
          <cell r="Y29">
            <v>17</v>
          </cell>
          <cell r="Z29" t="str">
            <v>Catastrófico</v>
          </cell>
          <cell r="AA29">
            <v>1</v>
          </cell>
        </row>
        <row r="30">
          <cell r="C30">
            <v>1</v>
          </cell>
          <cell r="D30" t="str">
            <v>Posibilidad de que un funcionario vaya mas allá de las funciones designadas con el fin de obtener un beneficio privado.</v>
          </cell>
          <cell r="E30" t="str">
            <v>Corrupción</v>
          </cell>
          <cell r="F30" t="str">
            <v>SI</v>
          </cell>
          <cell r="G30" t="str">
            <v>SI</v>
          </cell>
          <cell r="H30" t="str">
            <v>NO</v>
          </cell>
          <cell r="I30" t="str">
            <v>NO</v>
          </cell>
          <cell r="J30" t="str">
            <v>SI</v>
          </cell>
          <cell r="K30" t="str">
            <v>SI</v>
          </cell>
          <cell r="L30" t="str">
            <v>SI</v>
          </cell>
          <cell r="M30" t="str">
            <v>NO</v>
          </cell>
          <cell r="N30" t="str">
            <v>SI</v>
          </cell>
          <cell r="O30" t="str">
            <v>SI</v>
          </cell>
          <cell r="P30" t="str">
            <v>SI</v>
          </cell>
          <cell r="Q30" t="str">
            <v>SI</v>
          </cell>
          <cell r="R30" t="str">
            <v>SI</v>
          </cell>
          <cell r="S30" t="str">
            <v>SI</v>
          </cell>
          <cell r="T30" t="str">
            <v>SI</v>
          </cell>
          <cell r="U30" t="str">
            <v>NO</v>
          </cell>
          <cell r="V30" t="str">
            <v>NO</v>
          </cell>
          <cell r="W30" t="str">
            <v>SI</v>
          </cell>
          <cell r="X30" t="str">
            <v>NO</v>
          </cell>
          <cell r="Y30">
            <v>13</v>
          </cell>
          <cell r="Z30" t="str">
            <v>Catastrófico</v>
          </cell>
          <cell r="AA30">
            <v>1</v>
          </cell>
        </row>
        <row r="31">
          <cell r="C31">
            <v>3</v>
          </cell>
          <cell r="D31" t="str">
            <v>Puede ocurrir intercambio extraoficial de favores, en el cual un individuo se beneficie a si mismo o aun tercero. Amiguismo y clientelismo.</v>
          </cell>
          <cell r="E31" t="str">
            <v>Corrupción</v>
          </cell>
          <cell r="F31" t="str">
            <v>SI</v>
          </cell>
          <cell r="G31" t="str">
            <v>SI</v>
          </cell>
          <cell r="H31" t="str">
            <v>NO</v>
          </cell>
          <cell r="I31" t="str">
            <v>NO</v>
          </cell>
          <cell r="J31" t="str">
            <v>SI</v>
          </cell>
          <cell r="K31" t="str">
            <v>SI</v>
          </cell>
          <cell r="L31" t="str">
            <v>SI</v>
          </cell>
          <cell r="M31" t="str">
            <v>NO</v>
          </cell>
          <cell r="N31" t="str">
            <v>SI</v>
          </cell>
          <cell r="O31" t="str">
            <v>SI</v>
          </cell>
          <cell r="P31" t="str">
            <v>SI</v>
          </cell>
          <cell r="Q31" t="str">
            <v>SI</v>
          </cell>
          <cell r="R31" t="str">
            <v>SI</v>
          </cell>
          <cell r="S31" t="str">
            <v>SI</v>
          </cell>
          <cell r="T31" t="str">
            <v>SI</v>
          </cell>
          <cell r="U31" t="str">
            <v>NO</v>
          </cell>
          <cell r="V31" t="str">
            <v>NO</v>
          </cell>
          <cell r="W31" t="str">
            <v>SI</v>
          </cell>
          <cell r="X31" t="str">
            <v>NO</v>
          </cell>
          <cell r="Y31">
            <v>13</v>
          </cell>
          <cell r="Z31" t="str">
            <v>Catastrófico</v>
          </cell>
          <cell r="AA31">
            <v>1</v>
          </cell>
        </row>
        <row r="32">
          <cell r="C32">
            <v>4</v>
          </cell>
          <cell r="D32" t="str">
            <v xml:space="preserve">Puede presentarse situaciones de orden moral y económico que le impidan a un funcionario actuar en forma objetiva e independiente, porque le sea particularmente conveniente. </v>
          </cell>
          <cell r="E32" t="str">
            <v>Corrupción</v>
          </cell>
          <cell r="F32" t="str">
            <v>SI</v>
          </cell>
          <cell r="G32" t="str">
            <v>SI</v>
          </cell>
          <cell r="H32" t="str">
            <v>NO</v>
          </cell>
          <cell r="I32" t="str">
            <v>NO</v>
          </cell>
          <cell r="J32" t="str">
            <v>SI</v>
          </cell>
          <cell r="K32" t="str">
            <v>SI</v>
          </cell>
          <cell r="L32" t="str">
            <v>SI</v>
          </cell>
          <cell r="M32" t="str">
            <v>NO</v>
          </cell>
          <cell r="N32" t="str">
            <v>SI</v>
          </cell>
          <cell r="O32" t="str">
            <v>SI</v>
          </cell>
          <cell r="P32" t="str">
            <v>SI</v>
          </cell>
          <cell r="Q32" t="str">
            <v>SI</v>
          </cell>
          <cell r="R32" t="str">
            <v>SI</v>
          </cell>
          <cell r="S32" t="str">
            <v>SI</v>
          </cell>
          <cell r="T32" t="str">
            <v>SI</v>
          </cell>
          <cell r="U32" t="str">
            <v>NO</v>
          </cell>
          <cell r="V32" t="str">
            <v>NO</v>
          </cell>
          <cell r="W32" t="str">
            <v>SI</v>
          </cell>
          <cell r="X32" t="str">
            <v>NO</v>
          </cell>
          <cell r="Y32">
            <v>13</v>
          </cell>
          <cell r="Z32" t="str">
            <v>Catastrófico</v>
          </cell>
          <cell r="AA32">
            <v>1</v>
          </cell>
        </row>
        <row r="33">
          <cell r="C33">
            <v>6</v>
          </cell>
          <cell r="D33" t="str">
            <v>Posibilidad de recibir o solicitar cualquier dádiva o beneficio a nombre propio o de terceros con el fin de celebrar un contrato.</v>
          </cell>
          <cell r="E33" t="str">
            <v>Corrupción</v>
          </cell>
          <cell r="F33" t="str">
            <v>SI</v>
          </cell>
          <cell r="G33" t="str">
            <v>SI</v>
          </cell>
          <cell r="H33" t="str">
            <v>NO</v>
          </cell>
          <cell r="I33" t="str">
            <v>NO</v>
          </cell>
          <cell r="J33" t="str">
            <v>SI</v>
          </cell>
          <cell r="K33" t="str">
            <v>SI</v>
          </cell>
          <cell r="L33" t="str">
            <v>SI</v>
          </cell>
          <cell r="M33" t="str">
            <v>NO</v>
          </cell>
          <cell r="N33" t="str">
            <v>SI</v>
          </cell>
          <cell r="O33" t="str">
            <v>SI</v>
          </cell>
          <cell r="P33" t="str">
            <v>SI</v>
          </cell>
          <cell r="Q33" t="str">
            <v>SI</v>
          </cell>
          <cell r="R33" t="str">
            <v>SI</v>
          </cell>
          <cell r="S33" t="str">
            <v>SI</v>
          </cell>
          <cell r="T33" t="str">
            <v>SI</v>
          </cell>
          <cell r="U33" t="str">
            <v>NO</v>
          </cell>
          <cell r="V33" t="str">
            <v>NO</v>
          </cell>
          <cell r="W33" t="str">
            <v>SI</v>
          </cell>
          <cell r="X33" t="str">
            <v>NO</v>
          </cell>
          <cell r="Y33">
            <v>13</v>
          </cell>
          <cell r="Z33" t="str">
            <v>Catastrófico</v>
          </cell>
          <cell r="AA33">
            <v>1</v>
          </cell>
        </row>
        <row r="34">
          <cell r="C34">
            <v>7</v>
          </cell>
          <cell r="D34" t="str">
            <v xml:space="preserve">Posibilidad de que un funcionario reciba u ofrezca un soborno, con el fin de dar o recibir un trato especial con una compañía o persona natural. </v>
          </cell>
          <cell r="E34" t="str">
            <v>Corrupción</v>
          </cell>
          <cell r="F34" t="str">
            <v>SI</v>
          </cell>
          <cell r="G34" t="str">
            <v>SI</v>
          </cell>
          <cell r="H34" t="str">
            <v>NO</v>
          </cell>
          <cell r="I34" t="str">
            <v>NO</v>
          </cell>
          <cell r="J34" t="str">
            <v>SI</v>
          </cell>
          <cell r="K34" t="str">
            <v>SI</v>
          </cell>
          <cell r="L34" t="str">
            <v>SI</v>
          </cell>
          <cell r="M34" t="str">
            <v>NO</v>
          </cell>
          <cell r="N34" t="str">
            <v>SI</v>
          </cell>
          <cell r="O34" t="str">
            <v>SI</v>
          </cell>
          <cell r="P34" t="str">
            <v>SI</v>
          </cell>
          <cell r="Q34" t="str">
            <v>SI</v>
          </cell>
          <cell r="R34" t="str">
            <v>SI</v>
          </cell>
          <cell r="S34" t="str">
            <v>SI</v>
          </cell>
          <cell r="T34" t="str">
            <v>SI</v>
          </cell>
          <cell r="U34" t="str">
            <v>NO</v>
          </cell>
          <cell r="V34" t="str">
            <v>NO</v>
          </cell>
          <cell r="W34" t="str">
            <v>SI</v>
          </cell>
          <cell r="X34" t="str">
            <v>NO</v>
          </cell>
          <cell r="Y34">
            <v>13</v>
          </cell>
          <cell r="Z34" t="str">
            <v>Catastrófico</v>
          </cell>
          <cell r="AA34">
            <v>1</v>
          </cell>
        </row>
        <row r="35">
          <cell r="C35">
            <v>8</v>
          </cell>
          <cell r="D35" t="str">
            <v>Puede incitar la participación de varias personas o compañías para cometer un delito buscando el beneficio propio. Concierto para delinquir.</v>
          </cell>
          <cell r="E35" t="str">
            <v>Corrupción</v>
          </cell>
          <cell r="F35" t="str">
            <v>SI</v>
          </cell>
          <cell r="G35" t="str">
            <v>SI</v>
          </cell>
          <cell r="H35" t="str">
            <v>SI</v>
          </cell>
          <cell r="I35" t="str">
            <v>SI</v>
          </cell>
          <cell r="J35" t="str">
            <v>SI</v>
          </cell>
          <cell r="K35" t="str">
            <v>SI</v>
          </cell>
          <cell r="L35" t="str">
            <v>SI</v>
          </cell>
          <cell r="M35" t="str">
            <v>NO</v>
          </cell>
          <cell r="N35" t="str">
            <v>SI</v>
          </cell>
          <cell r="O35" t="str">
            <v>SI</v>
          </cell>
          <cell r="P35" t="str">
            <v>SI</v>
          </cell>
          <cell r="Q35" t="str">
            <v>SI</v>
          </cell>
          <cell r="R35" t="str">
            <v>SI</v>
          </cell>
          <cell r="S35" t="str">
            <v>SI</v>
          </cell>
          <cell r="T35" t="str">
            <v>SI</v>
          </cell>
          <cell r="U35" t="str">
            <v>NO</v>
          </cell>
          <cell r="V35" t="str">
            <v>NO</v>
          </cell>
          <cell r="W35" t="str">
            <v>SI</v>
          </cell>
          <cell r="X35" t="str">
            <v>NO</v>
          </cell>
          <cell r="Y35">
            <v>15</v>
          </cell>
          <cell r="Z35" t="str">
            <v>Catastrófico</v>
          </cell>
          <cell r="AA35">
            <v>1</v>
          </cell>
        </row>
        <row r="36">
          <cell r="C36">
            <v>9</v>
          </cell>
          <cell r="D36" t="str">
            <v xml:space="preserve">Puede ocurrir que un funcionario abuse de su cargo o funciones para inducir a otra persona a dar o prometer dinero o cualquier otro beneficio indebido. </v>
          </cell>
          <cell r="E36" t="str">
            <v>Corrupción</v>
          </cell>
          <cell r="F36" t="str">
            <v>SI</v>
          </cell>
          <cell r="G36" t="str">
            <v>SI</v>
          </cell>
          <cell r="H36" t="str">
            <v>SI</v>
          </cell>
          <cell r="I36" t="str">
            <v>SI</v>
          </cell>
          <cell r="J36" t="str">
            <v>SI</v>
          </cell>
          <cell r="K36" t="str">
            <v>SI</v>
          </cell>
          <cell r="L36" t="str">
            <v>SI</v>
          </cell>
          <cell r="M36" t="str">
            <v>NO</v>
          </cell>
          <cell r="N36" t="str">
            <v>SI</v>
          </cell>
          <cell r="O36" t="str">
            <v>SI</v>
          </cell>
          <cell r="P36" t="str">
            <v>SI</v>
          </cell>
          <cell r="Q36" t="str">
            <v>SI</v>
          </cell>
          <cell r="R36" t="str">
            <v>SI</v>
          </cell>
          <cell r="S36" t="str">
            <v>SI</v>
          </cell>
          <cell r="T36" t="str">
            <v>SI</v>
          </cell>
          <cell r="U36" t="str">
            <v>NO</v>
          </cell>
          <cell r="V36" t="str">
            <v>NO</v>
          </cell>
          <cell r="W36" t="str">
            <v>SI</v>
          </cell>
          <cell r="X36" t="str">
            <v>NO</v>
          </cell>
          <cell r="Y36">
            <v>15</v>
          </cell>
          <cell r="Z36" t="str">
            <v>Catastrófico</v>
          </cell>
          <cell r="AA36">
            <v>1</v>
          </cell>
        </row>
        <row r="37">
          <cell r="C37">
            <v>10</v>
          </cell>
          <cell r="D37" t="str">
            <v>Puede ocurrir que teniendo conocimiento de una conducta delictiva, no se informe a las autoridades por temor a repercusiones sociales o financieras. Omisión de denuncia</v>
          </cell>
          <cell r="E37" t="str">
            <v>Corrupción</v>
          </cell>
          <cell r="F37" t="str">
            <v>SI</v>
          </cell>
          <cell r="G37" t="str">
            <v>SI</v>
          </cell>
          <cell r="H37" t="str">
            <v>SI</v>
          </cell>
          <cell r="I37" t="str">
            <v>SI</v>
          </cell>
          <cell r="J37" t="str">
            <v>SI</v>
          </cell>
          <cell r="K37" t="str">
            <v>SI</v>
          </cell>
          <cell r="L37" t="str">
            <v>SI</v>
          </cell>
          <cell r="M37" t="str">
            <v>NO</v>
          </cell>
          <cell r="N37" t="str">
            <v>SI</v>
          </cell>
          <cell r="O37" t="str">
            <v>SI</v>
          </cell>
          <cell r="P37" t="str">
            <v>SI</v>
          </cell>
          <cell r="Q37" t="str">
            <v>SI</v>
          </cell>
          <cell r="R37" t="str">
            <v>SI</v>
          </cell>
          <cell r="S37" t="str">
            <v>SI</v>
          </cell>
          <cell r="T37" t="str">
            <v>SI</v>
          </cell>
          <cell r="U37" t="str">
            <v>NO</v>
          </cell>
          <cell r="V37" t="str">
            <v>NO</v>
          </cell>
          <cell r="W37" t="str">
            <v>SI</v>
          </cell>
          <cell r="X37" t="str">
            <v>NO</v>
          </cell>
          <cell r="Y37">
            <v>15</v>
          </cell>
          <cell r="Z37" t="str">
            <v>Catastrófico</v>
          </cell>
          <cell r="AA37">
            <v>1</v>
          </cell>
        </row>
        <row r="38">
          <cell r="C38">
            <v>11</v>
          </cell>
          <cell r="D38" t="str">
            <v xml:space="preserve">Posibilidad de que uno o varios funcionarios utilicen de forma  indebida la información  privilegiada de los sistemas de información para obtener beneficio privado. </v>
          </cell>
          <cell r="E38" t="str">
            <v>Corrupción</v>
          </cell>
          <cell r="F38" t="str">
            <v>SI</v>
          </cell>
          <cell r="G38" t="str">
            <v>SI</v>
          </cell>
          <cell r="H38" t="str">
            <v>SI</v>
          </cell>
          <cell r="I38" t="str">
            <v>SI</v>
          </cell>
          <cell r="J38" t="str">
            <v>SI</v>
          </cell>
          <cell r="K38" t="str">
            <v>SI</v>
          </cell>
          <cell r="L38" t="str">
            <v>SI</v>
          </cell>
          <cell r="M38" t="str">
            <v>NO</v>
          </cell>
          <cell r="N38" t="str">
            <v>SI</v>
          </cell>
          <cell r="O38" t="str">
            <v>SI</v>
          </cell>
          <cell r="P38" t="str">
            <v>SI</v>
          </cell>
          <cell r="Q38" t="str">
            <v>SI</v>
          </cell>
          <cell r="R38" t="str">
            <v>SI</v>
          </cell>
          <cell r="S38" t="str">
            <v>SI</v>
          </cell>
          <cell r="T38" t="str">
            <v>SI</v>
          </cell>
          <cell r="U38" t="str">
            <v>NO</v>
          </cell>
          <cell r="V38" t="str">
            <v>NO</v>
          </cell>
          <cell r="W38" t="str">
            <v>SI</v>
          </cell>
          <cell r="X38" t="str">
            <v>NO</v>
          </cell>
          <cell r="Y38">
            <v>15</v>
          </cell>
          <cell r="Z38" t="str">
            <v>Catastrófico</v>
          </cell>
          <cell r="AA38">
            <v>1</v>
          </cell>
        </row>
        <row r="39">
          <cell r="C39">
            <v>13</v>
          </cell>
          <cell r="D39" t="str">
            <v>Puede ocurrir apropiación ilegal, en beneficio propio o de un tercero, de los bienes del estado.</v>
          </cell>
          <cell r="E39" t="str">
            <v>Corrupción</v>
          </cell>
          <cell r="F39" t="str">
            <v>SI</v>
          </cell>
          <cell r="G39" t="str">
            <v>NO</v>
          </cell>
          <cell r="H39" t="str">
            <v>SI</v>
          </cell>
          <cell r="I39" t="str">
            <v>NO</v>
          </cell>
          <cell r="J39" t="str">
            <v>SI</v>
          </cell>
          <cell r="K39" t="str">
            <v>SI</v>
          </cell>
          <cell r="L39" t="str">
            <v>SI</v>
          </cell>
          <cell r="M39" t="str">
            <v>SI</v>
          </cell>
          <cell r="N39" t="str">
            <v>SI</v>
          </cell>
          <cell r="O39" t="str">
            <v>SI</v>
          </cell>
          <cell r="P39" t="str">
            <v>SI</v>
          </cell>
          <cell r="Q39" t="str">
            <v>SI</v>
          </cell>
          <cell r="R39" t="str">
            <v>SI</v>
          </cell>
          <cell r="S39" t="str">
            <v>SI</v>
          </cell>
          <cell r="T39" t="str">
            <v>SI</v>
          </cell>
          <cell r="U39" t="str">
            <v>NO</v>
          </cell>
          <cell r="V39" t="str">
            <v>NO</v>
          </cell>
          <cell r="W39" t="str">
            <v>SI</v>
          </cell>
          <cell r="X39" t="str">
            <v>NO</v>
          </cell>
          <cell r="Y39">
            <v>14</v>
          </cell>
          <cell r="Z39" t="str">
            <v>Catastrófico</v>
          </cell>
          <cell r="AA39">
            <v>1</v>
          </cell>
        </row>
        <row r="40">
          <cell r="C40">
            <v>128</v>
          </cell>
          <cell r="D40" t="str">
            <v>Puede ocurrir que se presente manipulación o direccionamiento de información procesada o generada en el marco de la actividad de la auditoría interna, con el fin de obtener provecho propio o de un tercero.</v>
          </cell>
          <cell r="E40" t="str">
            <v>Corrupción</v>
          </cell>
          <cell r="F40" t="str">
            <v>NO</v>
          </cell>
          <cell r="G40" t="str">
            <v>NO</v>
          </cell>
          <cell r="H40" t="str">
            <v>NO</v>
          </cell>
          <cell r="I40" t="str">
            <v>NO</v>
          </cell>
          <cell r="J40" t="str">
            <v>SI</v>
          </cell>
          <cell r="K40" t="str">
            <v>NO</v>
          </cell>
          <cell r="L40" t="str">
            <v>NO</v>
          </cell>
          <cell r="M40" t="str">
            <v>NO</v>
          </cell>
          <cell r="N40" t="str">
            <v>SI</v>
          </cell>
          <cell r="O40" t="str">
            <v>SI</v>
          </cell>
          <cell r="P40" t="str">
            <v>SI</v>
          </cell>
          <cell r="Q40" t="str">
            <v>SI</v>
          </cell>
          <cell r="R40" t="str">
            <v>SI</v>
          </cell>
          <cell r="S40" t="str">
            <v>SI</v>
          </cell>
          <cell r="T40" t="str">
            <v>SI</v>
          </cell>
          <cell r="U40" t="str">
            <v>NO</v>
          </cell>
          <cell r="V40" t="str">
            <v>SI</v>
          </cell>
          <cell r="W40" t="str">
            <v>SI</v>
          </cell>
          <cell r="X40" t="str">
            <v>NO</v>
          </cell>
          <cell r="Y40">
            <v>10</v>
          </cell>
          <cell r="Z40" t="str">
            <v>Mayor</v>
          </cell>
          <cell r="AA40">
            <v>0.8</v>
          </cell>
        </row>
        <row r="41">
          <cell r="C41">
            <v>1</v>
          </cell>
          <cell r="D41" t="str">
            <v>Posibilidad de que un funcionario vaya mas allá de las funciones designadas con el fin de obtener un beneficio privado.</v>
          </cell>
          <cell r="E41" t="str">
            <v>Corrupción</v>
          </cell>
          <cell r="F41" t="str">
            <v>SI</v>
          </cell>
          <cell r="G41" t="str">
            <v>SI</v>
          </cell>
          <cell r="H41" t="str">
            <v>SI</v>
          </cell>
          <cell r="I41" t="str">
            <v>SI</v>
          </cell>
          <cell r="J41" t="str">
            <v>SI</v>
          </cell>
          <cell r="K41" t="str">
            <v>NO</v>
          </cell>
          <cell r="L41" t="str">
            <v>SI</v>
          </cell>
          <cell r="N41" t="str">
            <v>NO</v>
          </cell>
          <cell r="O41" t="str">
            <v>SI</v>
          </cell>
          <cell r="P41" t="str">
            <v>SI</v>
          </cell>
          <cell r="Q41" t="str">
            <v>SI</v>
          </cell>
          <cell r="R41" t="str">
            <v>NO</v>
          </cell>
          <cell r="S41" t="str">
            <v>SI</v>
          </cell>
          <cell r="T41" t="str">
            <v>SI</v>
          </cell>
          <cell r="V41" t="str">
            <v>SI</v>
          </cell>
          <cell r="W41" t="str">
            <v>SI</v>
          </cell>
          <cell r="X41" t="str">
            <v>NO</v>
          </cell>
          <cell r="Y41">
            <v>13</v>
          </cell>
          <cell r="Z41" t="str">
            <v>Catastrófico</v>
          </cell>
          <cell r="AA41">
            <v>1</v>
          </cell>
        </row>
        <row r="42">
          <cell r="C42">
            <v>3</v>
          </cell>
          <cell r="D42" t="str">
            <v>Puede ocurrir intercambio extraoficial de favores, en el cual un individuo se beneficie a si mismo o aun tercero. Amiguismo y clientelismo.</v>
          </cell>
          <cell r="E42" t="str">
            <v>Corrupción</v>
          </cell>
          <cell r="F42" t="str">
            <v>SI</v>
          </cell>
          <cell r="G42" t="str">
            <v>SI</v>
          </cell>
          <cell r="H42" t="str">
            <v>SI</v>
          </cell>
          <cell r="I42" t="str">
            <v>SI</v>
          </cell>
          <cell r="J42" t="str">
            <v>SI</v>
          </cell>
          <cell r="K42" t="str">
            <v>NO</v>
          </cell>
          <cell r="L42" t="str">
            <v>SI</v>
          </cell>
          <cell r="M42" t="str">
            <v>NO</v>
          </cell>
          <cell r="N42" t="str">
            <v>SI</v>
          </cell>
          <cell r="O42" t="str">
            <v>SI</v>
          </cell>
          <cell r="P42" t="str">
            <v>SI</v>
          </cell>
          <cell r="Q42" t="str">
            <v>SI</v>
          </cell>
          <cell r="R42" t="str">
            <v>NO</v>
          </cell>
          <cell r="S42" t="str">
            <v>SI</v>
          </cell>
          <cell r="T42" t="str">
            <v>SI</v>
          </cell>
          <cell r="U42" t="str">
            <v>NO</v>
          </cell>
          <cell r="V42" t="str">
            <v>SI</v>
          </cell>
          <cell r="W42" t="str">
            <v>SI</v>
          </cell>
          <cell r="X42" t="str">
            <v>NO</v>
          </cell>
          <cell r="Y42">
            <v>14</v>
          </cell>
          <cell r="Z42" t="str">
            <v>Catastrófico</v>
          </cell>
          <cell r="AA42">
            <v>1</v>
          </cell>
        </row>
        <row r="43">
          <cell r="C43">
            <v>4</v>
          </cell>
          <cell r="D43" t="str">
            <v xml:space="preserve">Puede presentarse situaciones de orden moral y económico que le impidan a un funcionario actuar en forma objetiva e independiente, porque le sea particularmente conveniente. </v>
          </cell>
          <cell r="E43" t="str">
            <v>Corrupción</v>
          </cell>
          <cell r="F43" t="str">
            <v>NO</v>
          </cell>
          <cell r="G43" t="str">
            <v>SI</v>
          </cell>
          <cell r="H43" t="str">
            <v>SI</v>
          </cell>
          <cell r="I43" t="str">
            <v>NO</v>
          </cell>
          <cell r="J43" t="str">
            <v>SI</v>
          </cell>
          <cell r="K43" t="str">
            <v>NO</v>
          </cell>
          <cell r="L43" t="str">
            <v>NO</v>
          </cell>
          <cell r="M43" t="str">
            <v>NO</v>
          </cell>
          <cell r="N43" t="str">
            <v>NO</v>
          </cell>
          <cell r="O43" t="str">
            <v>SI</v>
          </cell>
          <cell r="P43" t="str">
            <v>SI</v>
          </cell>
          <cell r="Q43" t="str">
            <v>SI</v>
          </cell>
          <cell r="R43" t="str">
            <v>SI</v>
          </cell>
          <cell r="S43" t="str">
            <v>SI</v>
          </cell>
          <cell r="T43" t="str">
            <v>SI</v>
          </cell>
          <cell r="U43" t="str">
            <v>NO</v>
          </cell>
          <cell r="V43" t="str">
            <v>SI</v>
          </cell>
          <cell r="W43" t="str">
            <v>SI</v>
          </cell>
          <cell r="X43" t="str">
            <v>NO</v>
          </cell>
          <cell r="Y43">
            <v>11</v>
          </cell>
          <cell r="Z43" t="str">
            <v>Mayor</v>
          </cell>
          <cell r="AA43">
            <v>0.8</v>
          </cell>
        </row>
        <row r="44">
          <cell r="C44">
            <v>6</v>
          </cell>
          <cell r="D44" t="str">
            <v>Posibilidad de recibir o solicitar cualquier dádiva o beneficio a nombre propio o de terceros con el fin de celebrar un contrato.</v>
          </cell>
          <cell r="E44" t="str">
            <v>Corrupción</v>
          </cell>
          <cell r="F44" t="str">
            <v>SI</v>
          </cell>
          <cell r="G44" t="str">
            <v>SI</v>
          </cell>
          <cell r="H44" t="str">
            <v>SI</v>
          </cell>
          <cell r="I44" t="str">
            <v>NO</v>
          </cell>
          <cell r="J44" t="str">
            <v>SI</v>
          </cell>
          <cell r="K44" t="str">
            <v>NO</v>
          </cell>
          <cell r="L44" t="str">
            <v>NO</v>
          </cell>
          <cell r="M44" t="str">
            <v>NO</v>
          </cell>
          <cell r="N44" t="str">
            <v>NO</v>
          </cell>
          <cell r="O44" t="str">
            <v>SI</v>
          </cell>
          <cell r="P44" t="str">
            <v>SI</v>
          </cell>
          <cell r="Q44" t="str">
            <v>SI</v>
          </cell>
          <cell r="R44" t="str">
            <v>SI</v>
          </cell>
          <cell r="S44" t="str">
            <v>SI</v>
          </cell>
          <cell r="T44" t="str">
            <v>SI</v>
          </cell>
          <cell r="U44" t="str">
            <v>SI</v>
          </cell>
          <cell r="V44" t="str">
            <v>SI</v>
          </cell>
          <cell r="W44" t="str">
            <v>SI</v>
          </cell>
          <cell r="X44" t="str">
            <v>NO</v>
          </cell>
          <cell r="Y44">
            <v>13</v>
          </cell>
          <cell r="Z44" t="str">
            <v>Catastrófico</v>
          </cell>
          <cell r="AA44">
            <v>1</v>
          </cell>
        </row>
        <row r="45">
          <cell r="C45">
            <v>7</v>
          </cell>
          <cell r="D45" t="str">
            <v xml:space="preserve">Posibilidad de que un funcionario reciba u ofrezca un soborno, con el fin de dar o recibir un trato especial con una compañía o persona natural. </v>
          </cell>
          <cell r="E45" t="str">
            <v>Corrupción</v>
          </cell>
          <cell r="F45" t="str">
            <v>SI</v>
          </cell>
          <cell r="G45" t="str">
            <v>NO</v>
          </cell>
          <cell r="H45" t="str">
            <v>NO</v>
          </cell>
          <cell r="I45" t="str">
            <v>NO</v>
          </cell>
          <cell r="J45" t="str">
            <v>SI</v>
          </cell>
          <cell r="K45" t="str">
            <v>NO</v>
          </cell>
          <cell r="L45" t="str">
            <v>NO</v>
          </cell>
          <cell r="M45" t="str">
            <v>NO</v>
          </cell>
          <cell r="N45" t="str">
            <v>NO</v>
          </cell>
          <cell r="O45" t="str">
            <v>SI</v>
          </cell>
          <cell r="P45" t="str">
            <v>SI</v>
          </cell>
          <cell r="Q45" t="str">
            <v>SI</v>
          </cell>
          <cell r="R45" t="str">
            <v>NO</v>
          </cell>
          <cell r="S45" t="str">
            <v>SI</v>
          </cell>
          <cell r="T45" t="str">
            <v>SI</v>
          </cell>
          <cell r="U45" t="str">
            <v>NO</v>
          </cell>
          <cell r="V45" t="str">
            <v>SI</v>
          </cell>
          <cell r="W45" t="str">
            <v>SI</v>
          </cell>
          <cell r="X45" t="str">
            <v>NO</v>
          </cell>
          <cell r="Y45">
            <v>9</v>
          </cell>
          <cell r="Z45" t="str">
            <v>Mayor</v>
          </cell>
          <cell r="AA45">
            <v>0.8</v>
          </cell>
        </row>
        <row r="46">
          <cell r="C46">
            <v>8</v>
          </cell>
          <cell r="D46" t="str">
            <v>Puede incitar la participación de varias personas o compañías para cometer un delito buscando el beneficio propio. Concierto para delinquir.</v>
          </cell>
          <cell r="E46" t="str">
            <v>Corrupción</v>
          </cell>
          <cell r="F46" t="str">
            <v>SI</v>
          </cell>
          <cell r="G46" t="str">
            <v>NO</v>
          </cell>
          <cell r="H46" t="str">
            <v>NO</v>
          </cell>
          <cell r="I46" t="str">
            <v>NO</v>
          </cell>
          <cell r="J46" t="str">
            <v>SI</v>
          </cell>
          <cell r="K46" t="str">
            <v>SI</v>
          </cell>
          <cell r="L46" t="str">
            <v>SI</v>
          </cell>
          <cell r="M46" t="str">
            <v>NO</v>
          </cell>
          <cell r="N46" t="str">
            <v>NO</v>
          </cell>
          <cell r="O46" t="str">
            <v>SI</v>
          </cell>
          <cell r="P46" t="str">
            <v>SI</v>
          </cell>
          <cell r="Q46" t="str">
            <v>SI</v>
          </cell>
          <cell r="R46" t="str">
            <v>SI</v>
          </cell>
          <cell r="S46" t="str">
            <v>SI</v>
          </cell>
          <cell r="T46" t="str">
            <v>SI</v>
          </cell>
          <cell r="U46" t="str">
            <v>NO</v>
          </cell>
          <cell r="V46" t="str">
            <v>SI</v>
          </cell>
          <cell r="W46" t="str">
            <v>SI</v>
          </cell>
          <cell r="X46" t="str">
            <v>NO</v>
          </cell>
          <cell r="Y46">
            <v>12</v>
          </cell>
          <cell r="Z46" t="str">
            <v>Catastrófico</v>
          </cell>
          <cell r="AA46">
            <v>1</v>
          </cell>
        </row>
        <row r="47">
          <cell r="C47">
            <v>9</v>
          </cell>
          <cell r="D47" t="str">
            <v xml:space="preserve">Puede ocurrir que un funcionario abuse de su cargo o funciones para inducir a otra persona a dar o prometer dinero o cualquier otro beneficio indebido. </v>
          </cell>
          <cell r="E47" t="str">
            <v>Corrupción</v>
          </cell>
          <cell r="F47" t="str">
            <v>SI</v>
          </cell>
          <cell r="G47" t="str">
            <v>NO</v>
          </cell>
          <cell r="H47" t="str">
            <v>NO</v>
          </cell>
          <cell r="I47" t="str">
            <v>NO</v>
          </cell>
          <cell r="J47" t="str">
            <v>SI</v>
          </cell>
          <cell r="K47" t="str">
            <v>SI</v>
          </cell>
          <cell r="L47" t="str">
            <v>SI</v>
          </cell>
          <cell r="M47" t="str">
            <v>NO</v>
          </cell>
          <cell r="N47" t="str">
            <v>NO</v>
          </cell>
          <cell r="O47" t="str">
            <v>SI</v>
          </cell>
          <cell r="P47" t="str">
            <v>NO</v>
          </cell>
          <cell r="Q47" t="str">
            <v>SI</v>
          </cell>
          <cell r="R47" t="str">
            <v>SI</v>
          </cell>
          <cell r="S47" t="str">
            <v>SI</v>
          </cell>
          <cell r="T47" t="str">
            <v>SI</v>
          </cell>
          <cell r="U47" t="str">
            <v>NO</v>
          </cell>
          <cell r="V47" t="str">
            <v>SI</v>
          </cell>
          <cell r="W47" t="str">
            <v>SI</v>
          </cell>
          <cell r="X47" t="str">
            <v>NO</v>
          </cell>
          <cell r="Y47">
            <v>11</v>
          </cell>
          <cell r="Z47" t="str">
            <v>Mayor</v>
          </cell>
          <cell r="AA47">
            <v>0.8</v>
          </cell>
        </row>
        <row r="48">
          <cell r="C48">
            <v>10</v>
          </cell>
          <cell r="D48" t="str">
            <v>Puede ocurrir que teniendo conocimiento de una conducta delictiva, no se informe a las autoridades por temor a repercusiones sociales o financieras. Omisión de denuncia</v>
          </cell>
          <cell r="E48" t="str">
            <v>Corrupción</v>
          </cell>
          <cell r="F48" t="str">
            <v>SI</v>
          </cell>
          <cell r="G48" t="str">
            <v>NO</v>
          </cell>
          <cell r="H48" t="str">
            <v>NO</v>
          </cell>
          <cell r="I48" t="str">
            <v>NO</v>
          </cell>
          <cell r="J48" t="str">
            <v>SI</v>
          </cell>
          <cell r="K48" t="str">
            <v>SI</v>
          </cell>
          <cell r="L48" t="str">
            <v>SI</v>
          </cell>
          <cell r="M48" t="str">
            <v>NO</v>
          </cell>
          <cell r="N48" t="str">
            <v>NO</v>
          </cell>
          <cell r="O48" t="str">
            <v>SI</v>
          </cell>
          <cell r="P48" t="str">
            <v>NO</v>
          </cell>
          <cell r="Q48" t="str">
            <v>SI</v>
          </cell>
          <cell r="R48" t="str">
            <v>SI</v>
          </cell>
          <cell r="S48" t="str">
            <v>SI</v>
          </cell>
          <cell r="T48" t="str">
            <v>SI</v>
          </cell>
          <cell r="U48" t="str">
            <v>SI</v>
          </cell>
          <cell r="V48" t="str">
            <v>SI</v>
          </cell>
          <cell r="W48" t="str">
            <v>SI</v>
          </cell>
          <cell r="X48" t="str">
            <v>NO</v>
          </cell>
          <cell r="Y48">
            <v>12</v>
          </cell>
          <cell r="Z48" t="str">
            <v>Catastrófico</v>
          </cell>
          <cell r="AA48">
            <v>1</v>
          </cell>
        </row>
        <row r="49">
          <cell r="C49">
            <v>11</v>
          </cell>
          <cell r="D49" t="str">
            <v xml:space="preserve">Posibilidad de que uno o varios funcionarios utilicen de forma  indebida la información  privilegiada de los sistemas de información para obtener beneficio privado. </v>
          </cell>
          <cell r="E49" t="str">
            <v>Corrupción</v>
          </cell>
          <cell r="F49" t="str">
            <v>SI</v>
          </cell>
          <cell r="G49" t="str">
            <v>SI</v>
          </cell>
          <cell r="H49" t="str">
            <v>SI</v>
          </cell>
          <cell r="I49" t="str">
            <v>SI</v>
          </cell>
          <cell r="J49" t="str">
            <v>SI</v>
          </cell>
          <cell r="K49" t="str">
            <v>SI</v>
          </cell>
          <cell r="L49" t="str">
            <v>SI</v>
          </cell>
          <cell r="M49" t="str">
            <v>NO</v>
          </cell>
          <cell r="N49" t="str">
            <v>SI</v>
          </cell>
          <cell r="O49" t="str">
            <v>SI</v>
          </cell>
          <cell r="P49" t="str">
            <v>SI</v>
          </cell>
          <cell r="Q49" t="str">
            <v>SI</v>
          </cell>
          <cell r="R49" t="str">
            <v>SI</v>
          </cell>
          <cell r="S49" t="str">
            <v>SI</v>
          </cell>
          <cell r="T49" t="str">
            <v>SI</v>
          </cell>
          <cell r="U49" t="str">
            <v>SI</v>
          </cell>
          <cell r="V49" t="str">
            <v>SI</v>
          </cell>
          <cell r="W49" t="str">
            <v>SI</v>
          </cell>
          <cell r="X49" t="str">
            <v>NO</v>
          </cell>
          <cell r="Y49">
            <v>17</v>
          </cell>
          <cell r="Z49" t="str">
            <v>Catastrófico</v>
          </cell>
          <cell r="AA49">
            <v>1</v>
          </cell>
        </row>
        <row r="50">
          <cell r="C50">
            <v>13</v>
          </cell>
          <cell r="D50" t="str">
            <v>Puede ocurrir apropiación ilegal, en beneficio propio o de un tercero, de los bienes del estado.</v>
          </cell>
          <cell r="E50" t="str">
            <v>Corrupción</v>
          </cell>
          <cell r="F50" t="str">
            <v>SI</v>
          </cell>
          <cell r="G50" t="str">
            <v>SI</v>
          </cell>
          <cell r="H50" t="str">
            <v>SI</v>
          </cell>
          <cell r="I50" t="str">
            <v>SI</v>
          </cell>
          <cell r="J50" t="str">
            <v>SI</v>
          </cell>
          <cell r="K50" t="str">
            <v>SI</v>
          </cell>
          <cell r="L50" t="str">
            <v>SI</v>
          </cell>
          <cell r="M50" t="str">
            <v>SI</v>
          </cell>
          <cell r="N50" t="str">
            <v>SI</v>
          </cell>
          <cell r="O50" t="str">
            <v>SI</v>
          </cell>
          <cell r="P50" t="str">
            <v>SI</v>
          </cell>
          <cell r="Q50" t="str">
            <v>SI</v>
          </cell>
          <cell r="R50" t="str">
            <v>SI</v>
          </cell>
          <cell r="S50" t="str">
            <v>SI</v>
          </cell>
          <cell r="T50" t="str">
            <v>SI</v>
          </cell>
          <cell r="U50" t="str">
            <v>SI</v>
          </cell>
          <cell r="V50" t="str">
            <v>SI</v>
          </cell>
          <cell r="W50" t="str">
            <v>SI</v>
          </cell>
          <cell r="X50" t="str">
            <v>NO</v>
          </cell>
          <cell r="Y50">
            <v>18</v>
          </cell>
          <cell r="Z50" t="str">
            <v>Catastrófico</v>
          </cell>
          <cell r="AA50">
            <v>1</v>
          </cell>
        </row>
        <row r="51">
          <cell r="C51">
            <v>1</v>
          </cell>
          <cell r="D51" t="str">
            <v>Posibilidad de que un funcionario vaya mas allá de las funciones designadas con el fin de obtener un beneficio privado.</v>
          </cell>
          <cell r="E51" t="str">
            <v>Corrupción</v>
          </cell>
          <cell r="F51" t="str">
            <v>SI</v>
          </cell>
          <cell r="G51" t="str">
            <v>SI</v>
          </cell>
          <cell r="H51" t="str">
            <v>SI</v>
          </cell>
          <cell r="I51" t="str">
            <v>SI</v>
          </cell>
          <cell r="J51" t="str">
            <v>SI</v>
          </cell>
          <cell r="K51" t="str">
            <v>SI</v>
          </cell>
          <cell r="L51" t="str">
            <v>SI</v>
          </cell>
          <cell r="M51" t="str">
            <v>SI</v>
          </cell>
          <cell r="N51" t="str">
            <v>SI</v>
          </cell>
          <cell r="O51" t="str">
            <v>SI</v>
          </cell>
          <cell r="P51" t="str">
            <v>SI</v>
          </cell>
          <cell r="Q51" t="str">
            <v>SI</v>
          </cell>
          <cell r="R51" t="str">
            <v>SI</v>
          </cell>
          <cell r="S51" t="str">
            <v>SI</v>
          </cell>
          <cell r="T51" t="str">
            <v>SI</v>
          </cell>
          <cell r="U51" t="str">
            <v>NO</v>
          </cell>
          <cell r="V51" t="str">
            <v>SI</v>
          </cell>
          <cell r="W51" t="str">
            <v>SI</v>
          </cell>
          <cell r="X51" t="str">
            <v>NO</v>
          </cell>
          <cell r="Y51">
            <v>17</v>
          </cell>
          <cell r="Z51" t="str">
            <v>Catastrófico</v>
          </cell>
          <cell r="AA51">
            <v>1</v>
          </cell>
        </row>
        <row r="52">
          <cell r="C52">
            <v>3</v>
          </cell>
          <cell r="D52" t="str">
            <v>Puede ocurrir intercambio extraoficial de favores, en el cual un individuo se beneficie a si mismo o aun tercero. Amiguismo y clientelismo.</v>
          </cell>
          <cell r="E52" t="str">
            <v>Corrupción</v>
          </cell>
          <cell r="F52" t="str">
            <v>SI</v>
          </cell>
          <cell r="G52" t="str">
            <v>SI</v>
          </cell>
          <cell r="H52" t="str">
            <v>SI</v>
          </cell>
          <cell r="I52" t="str">
            <v>SI</v>
          </cell>
          <cell r="J52" t="str">
            <v>SI</v>
          </cell>
          <cell r="K52" t="str">
            <v>SI</v>
          </cell>
          <cell r="L52" t="str">
            <v>SI</v>
          </cell>
          <cell r="M52" t="str">
            <v>SI</v>
          </cell>
          <cell r="N52" t="str">
            <v>SI</v>
          </cell>
          <cell r="O52" t="str">
            <v>SI</v>
          </cell>
          <cell r="P52" t="str">
            <v>SI</v>
          </cell>
          <cell r="Q52" t="str">
            <v>SI</v>
          </cell>
          <cell r="R52" t="str">
            <v>SI</v>
          </cell>
          <cell r="S52" t="str">
            <v>SI</v>
          </cell>
          <cell r="T52" t="str">
            <v>SI</v>
          </cell>
          <cell r="U52" t="str">
            <v>NO</v>
          </cell>
          <cell r="V52" t="str">
            <v>SI</v>
          </cell>
          <cell r="W52" t="str">
            <v>SI</v>
          </cell>
          <cell r="X52" t="str">
            <v>NO</v>
          </cell>
          <cell r="Y52">
            <v>17</v>
          </cell>
          <cell r="Z52" t="str">
            <v>Catastrófico</v>
          </cell>
          <cell r="AA52">
            <v>1</v>
          </cell>
        </row>
        <row r="53">
          <cell r="C53">
            <v>4</v>
          </cell>
          <cell r="D53" t="str">
            <v xml:space="preserve">Puede presentarse situaciones de orden moral y económico que le impidan a un funcionario actuar en forma objetiva e independiente, porque le sea particularmente conveniente. </v>
          </cell>
          <cell r="E53" t="str">
            <v>Corrupción</v>
          </cell>
          <cell r="F53" t="str">
            <v>SI</v>
          </cell>
          <cell r="G53" t="str">
            <v>SI</v>
          </cell>
          <cell r="H53" t="str">
            <v>SI</v>
          </cell>
          <cell r="I53" t="str">
            <v>SI</v>
          </cell>
          <cell r="J53" t="str">
            <v>SI</v>
          </cell>
          <cell r="K53" t="str">
            <v>SI</v>
          </cell>
          <cell r="L53" t="str">
            <v>SI</v>
          </cell>
          <cell r="M53" t="str">
            <v>SI</v>
          </cell>
          <cell r="N53" t="str">
            <v>SI</v>
          </cell>
          <cell r="O53" t="str">
            <v>SI</v>
          </cell>
          <cell r="P53" t="str">
            <v>SI</v>
          </cell>
          <cell r="Q53" t="str">
            <v>SI</v>
          </cell>
          <cell r="R53" t="str">
            <v>SI</v>
          </cell>
          <cell r="S53" t="str">
            <v>SI</v>
          </cell>
          <cell r="T53" t="str">
            <v>SI</v>
          </cell>
          <cell r="U53" t="str">
            <v>NO</v>
          </cell>
          <cell r="V53" t="str">
            <v>SI</v>
          </cell>
          <cell r="W53" t="str">
            <v>SI</v>
          </cell>
          <cell r="X53" t="str">
            <v>NO</v>
          </cell>
          <cell r="Y53">
            <v>17</v>
          </cell>
          <cell r="Z53" t="str">
            <v>Catastrófico</v>
          </cell>
          <cell r="AA53">
            <v>1</v>
          </cell>
        </row>
        <row r="54">
          <cell r="C54">
            <v>6</v>
          </cell>
          <cell r="D54" t="str">
            <v>Posibilidad de recibir o solicitar cualquier dádiva o beneficio a nombre propio o de terceros con el fin de celebrar un contrato.</v>
          </cell>
          <cell r="E54" t="str">
            <v>Corrupción</v>
          </cell>
          <cell r="F54" t="str">
            <v>SI</v>
          </cell>
          <cell r="G54" t="str">
            <v>SI</v>
          </cell>
          <cell r="H54" t="str">
            <v>SI</v>
          </cell>
          <cell r="I54" t="str">
            <v>SI</v>
          </cell>
          <cell r="J54" t="str">
            <v>SI</v>
          </cell>
          <cell r="K54" t="str">
            <v>SI</v>
          </cell>
          <cell r="L54" t="str">
            <v>SI</v>
          </cell>
          <cell r="M54" t="str">
            <v>SI</v>
          </cell>
          <cell r="N54" t="str">
            <v>NO</v>
          </cell>
          <cell r="O54" t="str">
            <v>SI</v>
          </cell>
          <cell r="P54" t="str">
            <v>SI</v>
          </cell>
          <cell r="Q54" t="str">
            <v>SI</v>
          </cell>
          <cell r="R54" t="str">
            <v>SI</v>
          </cell>
          <cell r="S54" t="str">
            <v>SI</v>
          </cell>
          <cell r="T54" t="str">
            <v>SI</v>
          </cell>
          <cell r="U54" t="str">
            <v>NO</v>
          </cell>
          <cell r="V54" t="str">
            <v>SI</v>
          </cell>
          <cell r="W54" t="str">
            <v>SI</v>
          </cell>
          <cell r="X54" t="str">
            <v>NO</v>
          </cell>
          <cell r="Y54">
            <v>16</v>
          </cell>
          <cell r="Z54" t="str">
            <v>Catastrófico</v>
          </cell>
          <cell r="AA54">
            <v>1</v>
          </cell>
        </row>
        <row r="55">
          <cell r="C55">
            <v>7</v>
          </cell>
          <cell r="D55" t="str">
            <v xml:space="preserve">Posibilidad de que un funcionario reciba u ofrezca un soborno, con el fin de dar o recibir un trato especial con una compañía o persona natural. </v>
          </cell>
          <cell r="E55" t="str">
            <v>Corrupción</v>
          </cell>
          <cell r="F55" t="str">
            <v>SI</v>
          </cell>
          <cell r="G55" t="str">
            <v>SI</v>
          </cell>
          <cell r="H55" t="str">
            <v>SI</v>
          </cell>
          <cell r="I55" t="str">
            <v>SI</v>
          </cell>
          <cell r="J55" t="str">
            <v>SI</v>
          </cell>
          <cell r="K55" t="str">
            <v>SI</v>
          </cell>
          <cell r="L55" t="str">
            <v>SI</v>
          </cell>
          <cell r="M55" t="str">
            <v>SI</v>
          </cell>
          <cell r="N55" t="str">
            <v>SI</v>
          </cell>
          <cell r="O55" t="str">
            <v>SI</v>
          </cell>
          <cell r="P55" t="str">
            <v>SI</v>
          </cell>
          <cell r="Q55" t="str">
            <v>SI</v>
          </cell>
          <cell r="R55" t="str">
            <v>SI</v>
          </cell>
          <cell r="S55" t="str">
            <v>SI</v>
          </cell>
          <cell r="T55" t="str">
            <v>SI</v>
          </cell>
          <cell r="U55" t="str">
            <v>NO</v>
          </cell>
          <cell r="V55" t="str">
            <v>SI</v>
          </cell>
          <cell r="W55" t="str">
            <v>SI</v>
          </cell>
          <cell r="X55" t="str">
            <v>NO</v>
          </cell>
          <cell r="Y55">
            <v>17</v>
          </cell>
          <cell r="Z55" t="str">
            <v>Catastrófico</v>
          </cell>
          <cell r="AA55">
            <v>1</v>
          </cell>
        </row>
        <row r="56">
          <cell r="C56">
            <v>8</v>
          </cell>
          <cell r="D56" t="str">
            <v>Puede incitar la participación de varias personas o compañías para cometer un delito buscando el beneficio propio. Concierto para delinquir.</v>
          </cell>
          <cell r="E56" t="str">
            <v>Corrupción</v>
          </cell>
          <cell r="F56" t="str">
            <v>SI</v>
          </cell>
          <cell r="G56" t="str">
            <v>SI</v>
          </cell>
          <cell r="H56" t="str">
            <v>SI</v>
          </cell>
          <cell r="I56" t="str">
            <v>SI</v>
          </cell>
          <cell r="J56" t="str">
            <v>SI</v>
          </cell>
          <cell r="K56" t="str">
            <v>SI</v>
          </cell>
          <cell r="L56" t="str">
            <v>SI</v>
          </cell>
          <cell r="M56" t="str">
            <v>SI</v>
          </cell>
          <cell r="N56" t="str">
            <v>SI</v>
          </cell>
          <cell r="O56" t="str">
            <v>SI</v>
          </cell>
          <cell r="P56" t="str">
            <v>SI</v>
          </cell>
          <cell r="Q56" t="str">
            <v>SI</v>
          </cell>
          <cell r="R56" t="str">
            <v>SI</v>
          </cell>
          <cell r="S56" t="str">
            <v>SI</v>
          </cell>
          <cell r="T56" t="str">
            <v>SI</v>
          </cell>
          <cell r="U56" t="str">
            <v>NO</v>
          </cell>
          <cell r="V56" t="str">
            <v>SI</v>
          </cell>
          <cell r="W56" t="str">
            <v>SI</v>
          </cell>
          <cell r="X56" t="str">
            <v>NO</v>
          </cell>
          <cell r="Y56">
            <v>17</v>
          </cell>
          <cell r="Z56" t="str">
            <v>Catastrófico</v>
          </cell>
          <cell r="AA56">
            <v>1</v>
          </cell>
        </row>
        <row r="57">
          <cell r="C57">
            <v>9</v>
          </cell>
          <cell r="D57" t="str">
            <v xml:space="preserve">Puede ocurrir que un funcionario abuse de su cargo o funciones para inducir a otra persona a dar o prometer dinero o cualquier otro beneficio indebido. </v>
          </cell>
          <cell r="E57" t="str">
            <v>Corrupción</v>
          </cell>
          <cell r="F57" t="str">
            <v>SI</v>
          </cell>
          <cell r="G57" t="str">
            <v>SI</v>
          </cell>
          <cell r="H57" t="str">
            <v>SI</v>
          </cell>
          <cell r="I57" t="str">
            <v>SI</v>
          </cell>
          <cell r="J57" t="str">
            <v>SI</v>
          </cell>
          <cell r="K57" t="str">
            <v>SI</v>
          </cell>
          <cell r="L57" t="str">
            <v>SI</v>
          </cell>
          <cell r="M57" t="str">
            <v>SI</v>
          </cell>
          <cell r="N57" t="str">
            <v>SI</v>
          </cell>
          <cell r="O57" t="str">
            <v>SI</v>
          </cell>
          <cell r="P57" t="str">
            <v>SI</v>
          </cell>
          <cell r="Q57" t="str">
            <v>SI</v>
          </cell>
          <cell r="R57" t="str">
            <v>SI</v>
          </cell>
          <cell r="S57" t="str">
            <v>SI</v>
          </cell>
          <cell r="T57" t="str">
            <v>SI</v>
          </cell>
          <cell r="U57" t="str">
            <v>NO</v>
          </cell>
          <cell r="V57" t="str">
            <v>SI</v>
          </cell>
          <cell r="W57" t="str">
            <v>SI</v>
          </cell>
          <cell r="X57" t="str">
            <v>NO</v>
          </cell>
          <cell r="Y57">
            <v>17</v>
          </cell>
          <cell r="Z57" t="str">
            <v>Catastrófico</v>
          </cell>
          <cell r="AA57">
            <v>1</v>
          </cell>
        </row>
        <row r="58">
          <cell r="C58">
            <v>10</v>
          </cell>
          <cell r="D58" t="str">
            <v>Puede ocurrir que teniendo conocimiento de una conducta delictiva, no se informe a las autoridades por temor a repercusiones sociales o financieras. Omisión de denuncia</v>
          </cell>
          <cell r="E58" t="str">
            <v>Corrupción</v>
          </cell>
          <cell r="F58" t="str">
            <v>SI</v>
          </cell>
          <cell r="G58" t="str">
            <v>SI</v>
          </cell>
          <cell r="H58" t="str">
            <v>SI</v>
          </cell>
          <cell r="I58" t="str">
            <v>SI</v>
          </cell>
          <cell r="J58" t="str">
            <v>SI</v>
          </cell>
          <cell r="K58" t="str">
            <v>SI</v>
          </cell>
          <cell r="L58" t="str">
            <v>SI</v>
          </cell>
          <cell r="M58" t="str">
            <v>SI</v>
          </cell>
          <cell r="N58" t="str">
            <v>SI</v>
          </cell>
          <cell r="O58" t="str">
            <v>SI</v>
          </cell>
          <cell r="P58" t="str">
            <v>SI</v>
          </cell>
          <cell r="Q58" t="str">
            <v>SI</v>
          </cell>
          <cell r="R58" t="str">
            <v>SI</v>
          </cell>
          <cell r="S58" t="str">
            <v>SI</v>
          </cell>
          <cell r="T58" t="str">
            <v>SI</v>
          </cell>
          <cell r="U58" t="str">
            <v>NO</v>
          </cell>
          <cell r="V58" t="str">
            <v>SI</v>
          </cell>
          <cell r="W58" t="str">
            <v>SI</v>
          </cell>
          <cell r="X58" t="str">
            <v>NO</v>
          </cell>
          <cell r="Y58">
            <v>17</v>
          </cell>
          <cell r="Z58" t="str">
            <v>Catastrófico</v>
          </cell>
          <cell r="AA58">
            <v>1</v>
          </cell>
        </row>
        <row r="59">
          <cell r="C59">
            <v>11</v>
          </cell>
          <cell r="D59" t="str">
            <v xml:space="preserve">Posibilidad de que uno o varios funcionarios utilicen de forma  indebida la información  privilegiada de los sistemas de información para obtener beneficio privado. </v>
          </cell>
          <cell r="E59" t="str">
            <v>Corrupción</v>
          </cell>
          <cell r="F59" t="str">
            <v>SI</v>
          </cell>
          <cell r="G59" t="str">
            <v>SI</v>
          </cell>
          <cell r="H59" t="str">
            <v>SI</v>
          </cell>
          <cell r="I59" t="str">
            <v>SI</v>
          </cell>
          <cell r="J59" t="str">
            <v>SI</v>
          </cell>
          <cell r="K59" t="str">
            <v>SI</v>
          </cell>
          <cell r="L59" t="str">
            <v>SI</v>
          </cell>
          <cell r="M59" t="str">
            <v>SI</v>
          </cell>
          <cell r="N59" t="str">
            <v>SI</v>
          </cell>
          <cell r="O59" t="str">
            <v>SI</v>
          </cell>
          <cell r="P59" t="str">
            <v>SI</v>
          </cell>
          <cell r="Q59" t="str">
            <v>SI</v>
          </cell>
          <cell r="R59" t="str">
            <v>SI</v>
          </cell>
          <cell r="S59" t="str">
            <v>SI</v>
          </cell>
          <cell r="T59" t="str">
            <v>SI</v>
          </cell>
          <cell r="U59" t="str">
            <v>NO</v>
          </cell>
          <cell r="V59" t="str">
            <v>SI</v>
          </cell>
          <cell r="W59" t="str">
            <v>SI</v>
          </cell>
          <cell r="X59" t="str">
            <v>NO</v>
          </cell>
          <cell r="Y59">
            <v>17</v>
          </cell>
          <cell r="Z59" t="str">
            <v>Catastrófico</v>
          </cell>
          <cell r="AA59">
            <v>1</v>
          </cell>
        </row>
        <row r="60">
          <cell r="C60">
            <v>13</v>
          </cell>
          <cell r="D60" t="str">
            <v>Puede ocurrir apropiación ilegal, en beneficio propio o de un tercero, de los bienes del estado.</v>
          </cell>
          <cell r="E60" t="str">
            <v>Corrupción</v>
          </cell>
          <cell r="F60" t="str">
            <v>SI</v>
          </cell>
          <cell r="G60" t="str">
            <v>SI</v>
          </cell>
          <cell r="H60" t="str">
            <v>SI</v>
          </cell>
          <cell r="I60" t="str">
            <v>SI</v>
          </cell>
          <cell r="J60" t="str">
            <v>SI</v>
          </cell>
          <cell r="K60" t="str">
            <v>SI</v>
          </cell>
          <cell r="L60" t="str">
            <v>SI</v>
          </cell>
          <cell r="M60" t="str">
            <v>SI</v>
          </cell>
          <cell r="N60" t="str">
            <v>SI</v>
          </cell>
          <cell r="O60" t="str">
            <v>SI</v>
          </cell>
          <cell r="P60" t="str">
            <v>SI</v>
          </cell>
          <cell r="Q60" t="str">
            <v>SI</v>
          </cell>
          <cell r="R60" t="str">
            <v>SI</v>
          </cell>
          <cell r="S60" t="str">
            <v>SI</v>
          </cell>
          <cell r="T60" t="str">
            <v>SI</v>
          </cell>
          <cell r="U60" t="str">
            <v>NO</v>
          </cell>
          <cell r="V60" t="str">
            <v>SI</v>
          </cell>
          <cell r="W60" t="str">
            <v>SI</v>
          </cell>
          <cell r="X60" t="str">
            <v>NO</v>
          </cell>
          <cell r="Y60">
            <v>17</v>
          </cell>
          <cell r="Z60" t="str">
            <v>Catastrófico</v>
          </cell>
          <cell r="AA60">
            <v>1</v>
          </cell>
        </row>
        <row r="61">
          <cell r="C61">
            <v>1</v>
          </cell>
          <cell r="D61" t="str">
            <v>Posibilidad de que un funcionario vaya mas allá de las funciones designadas con el fin de obtener un beneficio privado.</v>
          </cell>
          <cell r="E61" t="str">
            <v>Corrupción</v>
          </cell>
          <cell r="F61" t="str">
            <v>SI</v>
          </cell>
          <cell r="G61" t="str">
            <v>SI</v>
          </cell>
          <cell r="H61" t="str">
            <v>SI</v>
          </cell>
          <cell r="I61" t="str">
            <v>SI</v>
          </cell>
          <cell r="J61" t="str">
            <v>SI</v>
          </cell>
          <cell r="K61" t="str">
            <v>SI</v>
          </cell>
          <cell r="L61" t="str">
            <v>SI</v>
          </cell>
          <cell r="M61" t="str">
            <v>SI</v>
          </cell>
          <cell r="N61" t="str">
            <v>SI</v>
          </cell>
          <cell r="O61" t="str">
            <v>SI</v>
          </cell>
          <cell r="P61" t="str">
            <v>SI</v>
          </cell>
          <cell r="Q61" t="str">
            <v>SI</v>
          </cell>
          <cell r="R61" t="str">
            <v>SI</v>
          </cell>
          <cell r="S61" t="str">
            <v>SI</v>
          </cell>
          <cell r="T61" t="str">
            <v>SI</v>
          </cell>
          <cell r="U61" t="str">
            <v>SI</v>
          </cell>
          <cell r="V61" t="str">
            <v>SI</v>
          </cell>
          <cell r="W61" t="str">
            <v>SI</v>
          </cell>
          <cell r="X61" t="str">
            <v>SI</v>
          </cell>
          <cell r="Y61">
            <v>19</v>
          </cell>
          <cell r="Z61" t="str">
            <v>Catastrófico</v>
          </cell>
          <cell r="AA61">
            <v>1</v>
          </cell>
        </row>
        <row r="62">
          <cell r="C62">
            <v>3</v>
          </cell>
          <cell r="D62" t="str">
            <v>Puede ocurrir intercambio extraoficial de favores, en el cual un individuo se beneficie a si mismo o aun tercero. Amiguismo y clientelismo.</v>
          </cell>
          <cell r="E62" t="str">
            <v>Corrupción</v>
          </cell>
          <cell r="F62" t="str">
            <v>SI</v>
          </cell>
          <cell r="G62" t="str">
            <v>SI</v>
          </cell>
          <cell r="H62" t="str">
            <v>SI</v>
          </cell>
          <cell r="I62" t="str">
            <v>SI</v>
          </cell>
          <cell r="J62" t="str">
            <v>SI</v>
          </cell>
          <cell r="K62" t="str">
            <v>SI</v>
          </cell>
          <cell r="L62" t="str">
            <v>SI</v>
          </cell>
          <cell r="M62" t="str">
            <v>SI</v>
          </cell>
          <cell r="N62" t="str">
            <v>SI</v>
          </cell>
          <cell r="O62" t="str">
            <v>SI</v>
          </cell>
          <cell r="P62" t="str">
            <v>SI</v>
          </cell>
          <cell r="Q62" t="str">
            <v>SI</v>
          </cell>
          <cell r="R62" t="str">
            <v>SI</v>
          </cell>
          <cell r="S62" t="str">
            <v>SI</v>
          </cell>
          <cell r="T62" t="str">
            <v>SI</v>
          </cell>
          <cell r="U62" t="str">
            <v>SI</v>
          </cell>
          <cell r="V62" t="str">
            <v>SI</v>
          </cell>
          <cell r="W62" t="str">
            <v>SI</v>
          </cell>
          <cell r="X62" t="str">
            <v>SI</v>
          </cell>
          <cell r="Y62">
            <v>19</v>
          </cell>
          <cell r="Z62" t="str">
            <v>Catastrófico</v>
          </cell>
          <cell r="AA62">
            <v>1</v>
          </cell>
        </row>
        <row r="63">
          <cell r="C63">
            <v>4</v>
          </cell>
          <cell r="D63" t="str">
            <v xml:space="preserve">Puede presentarse situaciones de orden moral y económico que le impidan a un funcionario actuar en forma objetiva e independiente, porque le sea particularmente conveniente. </v>
          </cell>
          <cell r="E63" t="str">
            <v>Corrupción</v>
          </cell>
          <cell r="F63" t="str">
            <v>SI</v>
          </cell>
          <cell r="G63" t="str">
            <v>SI</v>
          </cell>
          <cell r="H63" t="str">
            <v>SI</v>
          </cell>
          <cell r="I63" t="str">
            <v>SI</v>
          </cell>
          <cell r="J63" t="str">
            <v>SI</v>
          </cell>
          <cell r="K63" t="str">
            <v>SI</v>
          </cell>
          <cell r="L63" t="str">
            <v>SI</v>
          </cell>
          <cell r="M63" t="str">
            <v>SI</v>
          </cell>
          <cell r="N63" t="str">
            <v>SI</v>
          </cell>
          <cell r="O63" t="str">
            <v>SI</v>
          </cell>
          <cell r="P63" t="str">
            <v>SI</v>
          </cell>
          <cell r="Q63" t="str">
            <v>SI</v>
          </cell>
          <cell r="R63" t="str">
            <v>SI</v>
          </cell>
          <cell r="S63" t="str">
            <v>SI</v>
          </cell>
          <cell r="T63" t="str">
            <v>SI</v>
          </cell>
          <cell r="U63" t="str">
            <v>NO</v>
          </cell>
          <cell r="V63" t="str">
            <v>SI</v>
          </cell>
          <cell r="W63" t="str">
            <v>SI</v>
          </cell>
          <cell r="X63" t="str">
            <v>SI</v>
          </cell>
          <cell r="Y63">
            <v>18</v>
          </cell>
          <cell r="Z63" t="str">
            <v>Catastrófico</v>
          </cell>
          <cell r="AA63">
            <v>1</v>
          </cell>
        </row>
        <row r="64">
          <cell r="C64">
            <v>6</v>
          </cell>
          <cell r="D64" t="str">
            <v>Posibilidad de recibir o solicitar cualquier dádiva o beneficio a nombre propio o de terceros con el fin de celebrar un contrato.</v>
          </cell>
          <cell r="E64" t="str">
            <v>Corrupción</v>
          </cell>
          <cell r="F64" t="str">
            <v>SI</v>
          </cell>
          <cell r="G64" t="str">
            <v>SI</v>
          </cell>
          <cell r="H64" t="str">
            <v>SI</v>
          </cell>
          <cell r="I64" t="str">
            <v>SI</v>
          </cell>
          <cell r="J64" t="str">
            <v>SI</v>
          </cell>
          <cell r="K64" t="str">
            <v>SI</v>
          </cell>
          <cell r="L64" t="str">
            <v>SI</v>
          </cell>
          <cell r="M64" t="str">
            <v>SI</v>
          </cell>
          <cell r="N64" t="str">
            <v>SI</v>
          </cell>
          <cell r="O64" t="str">
            <v>SI</v>
          </cell>
          <cell r="P64" t="str">
            <v>SI</v>
          </cell>
          <cell r="Q64" t="str">
            <v>SI</v>
          </cell>
          <cell r="R64" t="str">
            <v>SI</v>
          </cell>
          <cell r="S64" t="str">
            <v>SI</v>
          </cell>
          <cell r="T64" t="str">
            <v>SI</v>
          </cell>
          <cell r="U64" t="str">
            <v>SI</v>
          </cell>
          <cell r="V64" t="str">
            <v>SI</v>
          </cell>
          <cell r="W64" t="str">
            <v>SI</v>
          </cell>
          <cell r="X64" t="str">
            <v>SI</v>
          </cell>
          <cell r="Y64">
            <v>19</v>
          </cell>
          <cell r="Z64" t="str">
            <v>Catastrófico</v>
          </cell>
          <cell r="AA64">
            <v>1</v>
          </cell>
        </row>
        <row r="65">
          <cell r="C65">
            <v>7</v>
          </cell>
          <cell r="D65" t="str">
            <v xml:space="preserve">Posibilidad de que un funcionario reciba u ofrezca un soborno, con el fin de dar o recibir un trato especial con una compañía o persona natural. </v>
          </cell>
          <cell r="E65" t="str">
            <v>Corrupción</v>
          </cell>
          <cell r="F65" t="str">
            <v>SI</v>
          </cell>
          <cell r="G65" t="str">
            <v>SI</v>
          </cell>
          <cell r="H65" t="str">
            <v>SI</v>
          </cell>
          <cell r="I65" t="str">
            <v>SI</v>
          </cell>
          <cell r="J65" t="str">
            <v>SI</v>
          </cell>
          <cell r="K65" t="str">
            <v>SI</v>
          </cell>
          <cell r="L65" t="str">
            <v>SI</v>
          </cell>
          <cell r="M65" t="str">
            <v>SI</v>
          </cell>
          <cell r="N65" t="str">
            <v>SI</v>
          </cell>
          <cell r="O65" t="str">
            <v>SI</v>
          </cell>
          <cell r="P65" t="str">
            <v>SI</v>
          </cell>
          <cell r="Q65" t="str">
            <v>SI</v>
          </cell>
          <cell r="R65" t="str">
            <v>SI</v>
          </cell>
          <cell r="S65" t="str">
            <v>SI</v>
          </cell>
          <cell r="T65" t="str">
            <v>SI</v>
          </cell>
          <cell r="U65" t="str">
            <v>SI</v>
          </cell>
          <cell r="V65" t="str">
            <v>SI</v>
          </cell>
          <cell r="W65" t="str">
            <v>SI</v>
          </cell>
          <cell r="X65" t="str">
            <v>SI</v>
          </cell>
          <cell r="Y65">
            <v>19</v>
          </cell>
          <cell r="Z65" t="str">
            <v>Catastrófico</v>
          </cell>
          <cell r="AA65">
            <v>1</v>
          </cell>
        </row>
        <row r="66">
          <cell r="C66">
            <v>8</v>
          </cell>
          <cell r="D66" t="str">
            <v>Puede incitar la participación de varias personas o compañías para cometer un delito buscando el beneficio propio. Concierto para delinquir.</v>
          </cell>
          <cell r="E66" t="str">
            <v>Corrupción</v>
          </cell>
          <cell r="F66" t="str">
            <v>SI</v>
          </cell>
          <cell r="G66" t="str">
            <v>SI</v>
          </cell>
          <cell r="H66" t="str">
            <v>SI</v>
          </cell>
          <cell r="I66" t="str">
            <v>SI</v>
          </cell>
          <cell r="J66" t="str">
            <v>SI</v>
          </cell>
          <cell r="K66" t="str">
            <v>SI</v>
          </cell>
          <cell r="L66" t="str">
            <v>SI</v>
          </cell>
          <cell r="M66" t="str">
            <v>SI</v>
          </cell>
          <cell r="N66" t="str">
            <v>SI</v>
          </cell>
          <cell r="O66" t="str">
            <v>SI</v>
          </cell>
          <cell r="P66" t="str">
            <v>SI</v>
          </cell>
          <cell r="Q66" t="str">
            <v>SI</v>
          </cell>
          <cell r="R66" t="str">
            <v>SI</v>
          </cell>
          <cell r="S66" t="str">
            <v>SI</v>
          </cell>
          <cell r="T66" t="str">
            <v>SI</v>
          </cell>
          <cell r="U66" t="str">
            <v>NO</v>
          </cell>
          <cell r="V66" t="str">
            <v>SI</v>
          </cell>
          <cell r="W66" t="str">
            <v>SI</v>
          </cell>
          <cell r="X66" t="str">
            <v>SI</v>
          </cell>
          <cell r="Y66">
            <v>18</v>
          </cell>
          <cell r="Z66" t="str">
            <v>Catastrófico</v>
          </cell>
          <cell r="AA66">
            <v>1</v>
          </cell>
        </row>
        <row r="67">
          <cell r="C67">
            <v>9</v>
          </cell>
          <cell r="D67" t="str">
            <v xml:space="preserve">Puede ocurrir que un funcionario abuse de su cargo o funciones para inducir a otra persona a dar o prometer dinero o cualquier otro beneficio indebido. </v>
          </cell>
          <cell r="E67" t="str">
            <v>Corrupción</v>
          </cell>
          <cell r="F67" t="str">
            <v>SI</v>
          </cell>
          <cell r="G67" t="str">
            <v>SI</v>
          </cell>
          <cell r="H67" t="str">
            <v>SI</v>
          </cell>
          <cell r="I67" t="str">
            <v>SI</v>
          </cell>
          <cell r="J67" t="str">
            <v>SI</v>
          </cell>
          <cell r="K67" t="str">
            <v>SI</v>
          </cell>
          <cell r="L67" t="str">
            <v>SI</v>
          </cell>
          <cell r="M67" t="str">
            <v>SI</v>
          </cell>
          <cell r="N67" t="str">
            <v>SI</v>
          </cell>
          <cell r="O67" t="str">
            <v>SI</v>
          </cell>
          <cell r="P67" t="str">
            <v>SI</v>
          </cell>
          <cell r="Q67" t="str">
            <v>SI</v>
          </cell>
          <cell r="R67" t="str">
            <v>SI</v>
          </cell>
          <cell r="S67" t="str">
            <v>SI</v>
          </cell>
          <cell r="T67" t="str">
            <v>SI</v>
          </cell>
          <cell r="U67" t="str">
            <v>SI</v>
          </cell>
          <cell r="V67" t="str">
            <v>SI</v>
          </cell>
          <cell r="W67" t="str">
            <v>SI</v>
          </cell>
          <cell r="X67" t="str">
            <v>SI</v>
          </cell>
          <cell r="Y67">
            <v>19</v>
          </cell>
          <cell r="Z67" t="str">
            <v>Catastrófico</v>
          </cell>
          <cell r="AA67">
            <v>1</v>
          </cell>
        </row>
        <row r="68">
          <cell r="C68">
            <v>10</v>
          </cell>
          <cell r="D68" t="str">
            <v>Puede ocurrir que teniendo conocimiento de una conducta delictiva, no se informe a las autoridades por temor a repercusiones sociales o financieras. Omisión de denuncia</v>
          </cell>
          <cell r="E68" t="str">
            <v>Corrupción</v>
          </cell>
          <cell r="F68" t="str">
            <v>SI</v>
          </cell>
          <cell r="G68" t="str">
            <v>SI</v>
          </cell>
          <cell r="H68" t="str">
            <v>SI</v>
          </cell>
          <cell r="I68" t="str">
            <v>SI</v>
          </cell>
          <cell r="J68" t="str">
            <v>SI</v>
          </cell>
          <cell r="K68" t="str">
            <v>SI</v>
          </cell>
          <cell r="L68" t="str">
            <v>SI</v>
          </cell>
          <cell r="M68" t="str">
            <v>SI</v>
          </cell>
          <cell r="N68" t="str">
            <v>SI</v>
          </cell>
          <cell r="O68" t="str">
            <v>SI</v>
          </cell>
          <cell r="P68" t="str">
            <v>SI</v>
          </cell>
          <cell r="Q68" t="str">
            <v>SI</v>
          </cell>
          <cell r="R68" t="str">
            <v>SI</v>
          </cell>
          <cell r="S68" t="str">
            <v>SI</v>
          </cell>
          <cell r="T68" t="str">
            <v>SI</v>
          </cell>
          <cell r="U68" t="str">
            <v>SI</v>
          </cell>
          <cell r="V68" t="str">
            <v>SI</v>
          </cell>
          <cell r="W68" t="str">
            <v>SI</v>
          </cell>
          <cell r="X68" t="str">
            <v>SI</v>
          </cell>
          <cell r="Y68">
            <v>19</v>
          </cell>
          <cell r="Z68" t="str">
            <v>Catastrófico</v>
          </cell>
          <cell r="AA68">
            <v>1</v>
          </cell>
        </row>
        <row r="69">
          <cell r="C69">
            <v>11</v>
          </cell>
          <cell r="D69" t="str">
            <v xml:space="preserve">Posibilidad de que uno o varios funcionarios utilicen de forma  indebida la información  privilegiada de los sistemas de información para obtener beneficio privado. </v>
          </cell>
          <cell r="E69" t="str">
            <v>Corrupción</v>
          </cell>
          <cell r="F69" t="str">
            <v>SI</v>
          </cell>
          <cell r="G69" t="str">
            <v>SI</v>
          </cell>
          <cell r="H69" t="str">
            <v>SI</v>
          </cell>
          <cell r="I69" t="str">
            <v>SI</v>
          </cell>
          <cell r="J69" t="str">
            <v>SI</v>
          </cell>
          <cell r="K69" t="str">
            <v>SI</v>
          </cell>
          <cell r="L69" t="str">
            <v>SI</v>
          </cell>
          <cell r="M69" t="str">
            <v>SI</v>
          </cell>
          <cell r="N69" t="str">
            <v>SI</v>
          </cell>
          <cell r="O69" t="str">
            <v>SI</v>
          </cell>
          <cell r="P69" t="str">
            <v>SI</v>
          </cell>
          <cell r="Q69" t="str">
            <v>SI</v>
          </cell>
          <cell r="R69" t="str">
            <v>SI</v>
          </cell>
          <cell r="S69" t="str">
            <v>SI</v>
          </cell>
          <cell r="T69" t="str">
            <v>SI</v>
          </cell>
          <cell r="U69" t="str">
            <v>SI</v>
          </cell>
          <cell r="V69" t="str">
            <v>SI</v>
          </cell>
          <cell r="W69" t="str">
            <v>SI</v>
          </cell>
          <cell r="X69" t="str">
            <v>SI</v>
          </cell>
          <cell r="Y69">
            <v>19</v>
          </cell>
          <cell r="Z69" t="str">
            <v>Catastrófico</v>
          </cell>
          <cell r="AA69">
            <v>1</v>
          </cell>
        </row>
        <row r="70">
          <cell r="C70">
            <v>13</v>
          </cell>
          <cell r="D70" t="str">
            <v>Puede ocurrir apropiación ilegal, en beneficio propio o de un tercero, de los bienes del estado.</v>
          </cell>
          <cell r="E70" t="str">
            <v>Corrupción</v>
          </cell>
          <cell r="F70" t="str">
            <v>SI</v>
          </cell>
          <cell r="G70" t="str">
            <v>SI</v>
          </cell>
          <cell r="H70" t="str">
            <v>SI</v>
          </cell>
          <cell r="I70" t="str">
            <v>SI</v>
          </cell>
          <cell r="J70" t="str">
            <v>SI</v>
          </cell>
          <cell r="K70" t="str">
            <v>SI</v>
          </cell>
          <cell r="L70" t="str">
            <v>SI</v>
          </cell>
          <cell r="M70" t="str">
            <v>SI</v>
          </cell>
          <cell r="N70" t="str">
            <v>SI</v>
          </cell>
          <cell r="O70" t="str">
            <v>SI</v>
          </cell>
          <cell r="P70" t="str">
            <v>SI</v>
          </cell>
          <cell r="Q70" t="str">
            <v>SI</v>
          </cell>
          <cell r="R70" t="str">
            <v>SI</v>
          </cell>
          <cell r="S70" t="str">
            <v>SI</v>
          </cell>
          <cell r="T70" t="str">
            <v>SI</v>
          </cell>
          <cell r="U70" t="str">
            <v>SI</v>
          </cell>
          <cell r="V70" t="str">
            <v>SI</v>
          </cell>
          <cell r="W70" t="str">
            <v>SI</v>
          </cell>
          <cell r="X70" t="str">
            <v>SI</v>
          </cell>
          <cell r="Y70">
            <v>19</v>
          </cell>
          <cell r="Z70" t="str">
            <v>Catastrófico</v>
          </cell>
          <cell r="AA70">
            <v>1</v>
          </cell>
        </row>
        <row r="71">
          <cell r="C71">
            <v>1</v>
          </cell>
          <cell r="D71" t="str">
            <v>Posibilidad de que un funcionario vaya mas allá de las funciones designadas con el fin de obtener un beneficio privado.</v>
          </cell>
          <cell r="E71" t="str">
            <v>Corrupción</v>
          </cell>
          <cell r="F71" t="str">
            <v>NO</v>
          </cell>
          <cell r="G71" t="str">
            <v>NO</v>
          </cell>
          <cell r="H71" t="str">
            <v>NO</v>
          </cell>
          <cell r="I71" t="str">
            <v>NO</v>
          </cell>
          <cell r="J71" t="str">
            <v>NO</v>
          </cell>
          <cell r="K71" t="str">
            <v>NO</v>
          </cell>
          <cell r="L71" t="str">
            <v>NO</v>
          </cell>
          <cell r="M71" t="str">
            <v>NO</v>
          </cell>
          <cell r="N71" t="str">
            <v>NO</v>
          </cell>
          <cell r="O71" t="str">
            <v>NO</v>
          </cell>
          <cell r="P71" t="str">
            <v>NO</v>
          </cell>
          <cell r="Q71" t="str">
            <v>NO</v>
          </cell>
          <cell r="R71" t="str">
            <v>NO</v>
          </cell>
          <cell r="S71" t="str">
            <v>NO</v>
          </cell>
          <cell r="T71" t="str">
            <v>NO</v>
          </cell>
          <cell r="U71" t="str">
            <v>NO</v>
          </cell>
          <cell r="V71" t="str">
            <v>NO</v>
          </cell>
          <cell r="W71" t="str">
            <v>NO</v>
          </cell>
          <cell r="X71" t="str">
            <v>NO</v>
          </cell>
          <cell r="Y71">
            <v>0</v>
          </cell>
          <cell r="Z71" t="str">
            <v>Moderado</v>
          </cell>
          <cell r="AA71">
            <v>0.6</v>
          </cell>
        </row>
        <row r="72">
          <cell r="C72">
            <v>3</v>
          </cell>
          <cell r="D72" t="str">
            <v>Puede ocurrir intercambio extraoficial de favores, en el cual un individuo se beneficie a si mismo o aun tercero. Amiguismo y clientelismo.</v>
          </cell>
          <cell r="E72" t="str">
            <v>Corrupción</v>
          </cell>
          <cell r="F72" t="str">
            <v>NO</v>
          </cell>
          <cell r="G72" t="str">
            <v>NO</v>
          </cell>
          <cell r="H72" t="str">
            <v>NO</v>
          </cell>
          <cell r="I72" t="str">
            <v>NO</v>
          </cell>
          <cell r="J72" t="str">
            <v>NO</v>
          </cell>
          <cell r="K72" t="str">
            <v>NO</v>
          </cell>
          <cell r="L72" t="str">
            <v>NO</v>
          </cell>
          <cell r="M72" t="str">
            <v>NO</v>
          </cell>
          <cell r="N72" t="str">
            <v>NO</v>
          </cell>
          <cell r="O72" t="str">
            <v>NO</v>
          </cell>
          <cell r="P72" t="str">
            <v>NO</v>
          </cell>
          <cell r="Q72" t="str">
            <v>NO</v>
          </cell>
          <cell r="R72" t="str">
            <v>NO</v>
          </cell>
          <cell r="S72" t="str">
            <v>NO</v>
          </cell>
          <cell r="T72" t="str">
            <v>NO</v>
          </cell>
          <cell r="U72" t="str">
            <v>NO</v>
          </cell>
          <cell r="V72" t="str">
            <v>NO</v>
          </cell>
          <cell r="W72" t="str">
            <v>NO</v>
          </cell>
          <cell r="X72" t="str">
            <v>NO</v>
          </cell>
          <cell r="Y72">
            <v>0</v>
          </cell>
          <cell r="Z72" t="str">
            <v>Moderado</v>
          </cell>
          <cell r="AA72">
            <v>0.6</v>
          </cell>
        </row>
        <row r="73">
          <cell r="C73">
            <v>4</v>
          </cell>
          <cell r="D73" t="str">
            <v xml:space="preserve">Puede presentarse situaciones de orden moral y económico que le impidan a un funcionario actuar en forma objetiva e independiente, porque le sea particularmente conveniente. </v>
          </cell>
          <cell r="E73" t="str">
            <v>Corrupción</v>
          </cell>
          <cell r="F73" t="str">
            <v>NO</v>
          </cell>
          <cell r="G73" t="str">
            <v>NO</v>
          </cell>
          <cell r="H73" t="str">
            <v>NO</v>
          </cell>
          <cell r="I73" t="str">
            <v>NO</v>
          </cell>
          <cell r="J73" t="str">
            <v>NO</v>
          </cell>
          <cell r="K73" t="str">
            <v>NO</v>
          </cell>
          <cell r="L73" t="str">
            <v>NO</v>
          </cell>
          <cell r="M73" t="str">
            <v>NO</v>
          </cell>
          <cell r="N73" t="str">
            <v>NO</v>
          </cell>
          <cell r="O73" t="str">
            <v>NO</v>
          </cell>
          <cell r="P73" t="str">
            <v>NO</v>
          </cell>
          <cell r="Q73" t="str">
            <v>NO</v>
          </cell>
          <cell r="R73" t="str">
            <v>NO</v>
          </cell>
          <cell r="S73" t="str">
            <v>NO</v>
          </cell>
          <cell r="T73" t="str">
            <v>NO</v>
          </cell>
          <cell r="U73" t="str">
            <v>NO</v>
          </cell>
          <cell r="V73" t="str">
            <v>NO</v>
          </cell>
          <cell r="W73" t="str">
            <v>NO</v>
          </cell>
          <cell r="X73" t="str">
            <v>NO</v>
          </cell>
          <cell r="Y73">
            <v>0</v>
          </cell>
          <cell r="Z73" t="str">
            <v>Moderado</v>
          </cell>
          <cell r="AA73">
            <v>0.6</v>
          </cell>
        </row>
        <row r="74">
          <cell r="C74">
            <v>6</v>
          </cell>
          <cell r="D74" t="str">
            <v>Posibilidad de recibir o solicitar cualquier dádiva o beneficio a nombre propio o de terceros con el fin de celebrar un contrato.</v>
          </cell>
          <cell r="E74" t="str">
            <v>Corrupción</v>
          </cell>
          <cell r="F74" t="str">
            <v>NO</v>
          </cell>
          <cell r="G74" t="str">
            <v>NO</v>
          </cell>
          <cell r="H74" t="str">
            <v>NO</v>
          </cell>
          <cell r="I74" t="str">
            <v>NO</v>
          </cell>
          <cell r="J74" t="str">
            <v>NO</v>
          </cell>
          <cell r="K74" t="str">
            <v>NO</v>
          </cell>
          <cell r="L74" t="str">
            <v>NO</v>
          </cell>
          <cell r="M74" t="str">
            <v>NO</v>
          </cell>
          <cell r="N74" t="str">
            <v>NO</v>
          </cell>
          <cell r="O74" t="str">
            <v>NO</v>
          </cell>
          <cell r="P74" t="str">
            <v>NO</v>
          </cell>
          <cell r="Q74" t="str">
            <v>NO</v>
          </cell>
          <cell r="R74" t="str">
            <v>NO</v>
          </cell>
          <cell r="S74" t="str">
            <v>NO</v>
          </cell>
          <cell r="T74" t="str">
            <v>NO</v>
          </cell>
          <cell r="U74" t="str">
            <v>NO</v>
          </cell>
          <cell r="V74" t="str">
            <v>NO</v>
          </cell>
          <cell r="W74" t="str">
            <v>NO</v>
          </cell>
          <cell r="X74" t="str">
            <v>NO</v>
          </cell>
          <cell r="Y74">
            <v>0</v>
          </cell>
          <cell r="Z74" t="str">
            <v>Moderado</v>
          </cell>
          <cell r="AA74">
            <v>0.6</v>
          </cell>
        </row>
        <row r="75">
          <cell r="C75">
            <v>7</v>
          </cell>
          <cell r="D75" t="str">
            <v xml:space="preserve">Posibilidad de que un funcionario reciba u ofrezca un soborno, con el fin de dar o recibir un trato especial con una compañía o persona natural. </v>
          </cell>
          <cell r="E75" t="str">
            <v>Corrupción</v>
          </cell>
          <cell r="F75" t="str">
            <v>NO</v>
          </cell>
          <cell r="G75" t="str">
            <v>NO</v>
          </cell>
          <cell r="H75" t="str">
            <v>NO</v>
          </cell>
          <cell r="I75" t="str">
            <v>NO</v>
          </cell>
          <cell r="J75" t="str">
            <v>NO</v>
          </cell>
          <cell r="K75" t="str">
            <v>NO</v>
          </cell>
          <cell r="L75" t="str">
            <v>NO</v>
          </cell>
          <cell r="M75" t="str">
            <v>NO</v>
          </cell>
          <cell r="N75" t="str">
            <v>NO</v>
          </cell>
          <cell r="O75" t="str">
            <v>NO</v>
          </cell>
          <cell r="P75" t="str">
            <v>NO</v>
          </cell>
          <cell r="Q75" t="str">
            <v>NO</v>
          </cell>
          <cell r="R75" t="str">
            <v>NO</v>
          </cell>
          <cell r="S75" t="str">
            <v>NO</v>
          </cell>
          <cell r="T75" t="str">
            <v>NO</v>
          </cell>
          <cell r="U75" t="str">
            <v>NO</v>
          </cell>
          <cell r="V75" t="str">
            <v>NO</v>
          </cell>
          <cell r="W75" t="str">
            <v>NO</v>
          </cell>
          <cell r="X75" t="str">
            <v>NO</v>
          </cell>
          <cell r="Y75">
            <v>0</v>
          </cell>
          <cell r="Z75" t="str">
            <v>Moderado</v>
          </cell>
          <cell r="AA75">
            <v>0.6</v>
          </cell>
        </row>
        <row r="76">
          <cell r="C76">
            <v>8</v>
          </cell>
          <cell r="D76" t="str">
            <v>Puede incitar la participación de varias personas o compañías para cometer un delito buscando el beneficio propio. Concierto para delinquir.</v>
          </cell>
          <cell r="E76" t="str">
            <v>Corrupción</v>
          </cell>
          <cell r="F76" t="str">
            <v>NO</v>
          </cell>
          <cell r="G76" t="str">
            <v>NO</v>
          </cell>
          <cell r="H76" t="str">
            <v>NO</v>
          </cell>
          <cell r="I76" t="str">
            <v>NO</v>
          </cell>
          <cell r="J76" t="str">
            <v>NO</v>
          </cell>
          <cell r="K76" t="str">
            <v>NO</v>
          </cell>
          <cell r="L76" t="str">
            <v>NO</v>
          </cell>
          <cell r="M76" t="str">
            <v>NO</v>
          </cell>
          <cell r="N76" t="str">
            <v>NO</v>
          </cell>
          <cell r="O76" t="str">
            <v>NO</v>
          </cell>
          <cell r="P76" t="str">
            <v>NO</v>
          </cell>
          <cell r="Q76" t="str">
            <v>NO</v>
          </cell>
          <cell r="R76" t="str">
            <v>NO</v>
          </cell>
          <cell r="S76" t="str">
            <v>NO</v>
          </cell>
          <cell r="T76" t="str">
            <v>NO</v>
          </cell>
          <cell r="U76" t="str">
            <v>NO</v>
          </cell>
          <cell r="V76" t="str">
            <v>NO</v>
          </cell>
          <cell r="W76" t="str">
            <v>NO</v>
          </cell>
          <cell r="X76" t="str">
            <v>NO</v>
          </cell>
          <cell r="Y76">
            <v>0</v>
          </cell>
          <cell r="Z76" t="str">
            <v>Moderado</v>
          </cell>
          <cell r="AA76">
            <v>0.6</v>
          </cell>
        </row>
        <row r="77">
          <cell r="C77">
            <v>9</v>
          </cell>
          <cell r="D77" t="str">
            <v xml:space="preserve">Puede ocurrir que un funcionario abuse de su cargo o funciones para inducir a otra persona a dar o prometer dinero o cualquier otro beneficio indebido. </v>
          </cell>
          <cell r="E77" t="str">
            <v>Corrupción</v>
          </cell>
          <cell r="F77" t="str">
            <v>NO</v>
          </cell>
          <cell r="G77" t="str">
            <v>NO</v>
          </cell>
          <cell r="H77" t="str">
            <v>NO</v>
          </cell>
          <cell r="I77" t="str">
            <v>NO</v>
          </cell>
          <cell r="J77" t="str">
            <v>NO</v>
          </cell>
          <cell r="K77" t="str">
            <v>NO</v>
          </cell>
          <cell r="L77" t="str">
            <v>NO</v>
          </cell>
          <cell r="M77" t="str">
            <v>NO</v>
          </cell>
          <cell r="N77" t="str">
            <v>NO</v>
          </cell>
          <cell r="O77" t="str">
            <v>NO</v>
          </cell>
          <cell r="P77" t="str">
            <v>NO</v>
          </cell>
          <cell r="Q77" t="str">
            <v>NO</v>
          </cell>
          <cell r="R77" t="str">
            <v>NO</v>
          </cell>
          <cell r="S77" t="str">
            <v>NO</v>
          </cell>
          <cell r="T77" t="str">
            <v>NO</v>
          </cell>
          <cell r="U77" t="str">
            <v>NO</v>
          </cell>
          <cell r="V77" t="str">
            <v>NO</v>
          </cell>
          <cell r="W77" t="str">
            <v>NO</v>
          </cell>
          <cell r="X77" t="str">
            <v>NO</v>
          </cell>
          <cell r="Y77">
            <v>0</v>
          </cell>
          <cell r="Z77" t="str">
            <v>Moderado</v>
          </cell>
          <cell r="AA77">
            <v>0.6</v>
          </cell>
        </row>
        <row r="78">
          <cell r="C78">
            <v>10</v>
          </cell>
          <cell r="D78" t="str">
            <v>Puede ocurrir que teniendo conocimiento de una conducta delictiva, no se informe a las autoridades por temor a repercusiones sociales o financieras. Omisión de denuncia</v>
          </cell>
          <cell r="E78" t="str">
            <v>Corrupción</v>
          </cell>
          <cell r="F78" t="str">
            <v>NO</v>
          </cell>
          <cell r="G78" t="str">
            <v>NO</v>
          </cell>
          <cell r="H78" t="str">
            <v>NO</v>
          </cell>
          <cell r="I78" t="str">
            <v>NO</v>
          </cell>
          <cell r="J78" t="str">
            <v>NO</v>
          </cell>
          <cell r="K78" t="str">
            <v>NO</v>
          </cell>
          <cell r="L78" t="str">
            <v>NO</v>
          </cell>
          <cell r="M78" t="str">
            <v>NO</v>
          </cell>
          <cell r="N78" t="str">
            <v>NO</v>
          </cell>
          <cell r="O78" t="str">
            <v>NO</v>
          </cell>
          <cell r="P78" t="str">
            <v>NO</v>
          </cell>
          <cell r="Q78" t="str">
            <v>NO</v>
          </cell>
          <cell r="R78" t="str">
            <v>NO</v>
          </cell>
          <cell r="S78" t="str">
            <v>NO</v>
          </cell>
          <cell r="T78" t="str">
            <v>NO</v>
          </cell>
          <cell r="U78" t="str">
            <v>NO</v>
          </cell>
          <cell r="V78" t="str">
            <v>NO</v>
          </cell>
          <cell r="W78" t="str">
            <v>NO</v>
          </cell>
          <cell r="X78" t="str">
            <v>NO</v>
          </cell>
          <cell r="Y78">
            <v>0</v>
          </cell>
          <cell r="Z78" t="str">
            <v>Moderado</v>
          </cell>
          <cell r="AA78">
            <v>0.6</v>
          </cell>
        </row>
        <row r="79">
          <cell r="C79">
            <v>11</v>
          </cell>
          <cell r="D79" t="str">
            <v xml:space="preserve">Posibilidad de que uno o varios funcionarios utilicen de forma  indebida la información  privilegiada de los sistemas de información para obtener beneficio privado. </v>
          </cell>
          <cell r="E79" t="str">
            <v>Corrupción</v>
          </cell>
          <cell r="F79" t="str">
            <v>NO</v>
          </cell>
          <cell r="G79" t="str">
            <v>NO</v>
          </cell>
          <cell r="H79" t="str">
            <v>NO</v>
          </cell>
          <cell r="I79" t="str">
            <v>NO</v>
          </cell>
          <cell r="J79" t="str">
            <v>NO</v>
          </cell>
          <cell r="K79" t="str">
            <v>NO</v>
          </cell>
          <cell r="L79" t="str">
            <v>NO</v>
          </cell>
          <cell r="M79" t="str">
            <v>NO</v>
          </cell>
          <cell r="N79" t="str">
            <v>NO</v>
          </cell>
          <cell r="O79" t="str">
            <v>NO</v>
          </cell>
          <cell r="P79" t="str">
            <v>NO</v>
          </cell>
          <cell r="Q79" t="str">
            <v>NO</v>
          </cell>
          <cell r="R79" t="str">
            <v>NO</v>
          </cell>
          <cell r="S79" t="str">
            <v>NO</v>
          </cell>
          <cell r="T79" t="str">
            <v>NO</v>
          </cell>
          <cell r="U79" t="str">
            <v>NO</v>
          </cell>
          <cell r="V79" t="str">
            <v>NO</v>
          </cell>
          <cell r="W79" t="str">
            <v>NO</v>
          </cell>
          <cell r="X79" t="str">
            <v>NO</v>
          </cell>
          <cell r="Y79">
            <v>0</v>
          </cell>
          <cell r="Z79" t="str">
            <v>Moderado</v>
          </cell>
          <cell r="AA79">
            <v>0.6</v>
          </cell>
        </row>
        <row r="80">
          <cell r="C80">
            <v>13</v>
          </cell>
          <cell r="D80" t="str">
            <v>Puede ocurrir apropiación ilegal, en beneficio propio o de un tercero, de los bienes del estado.</v>
          </cell>
          <cell r="E80" t="str">
            <v>Corrupción</v>
          </cell>
          <cell r="F80" t="str">
            <v>NO</v>
          </cell>
          <cell r="G80" t="str">
            <v>NO</v>
          </cell>
          <cell r="H80" t="str">
            <v>NO</v>
          </cell>
          <cell r="I80" t="str">
            <v>NO</v>
          </cell>
          <cell r="J80" t="str">
            <v>NO</v>
          </cell>
          <cell r="K80" t="str">
            <v>NO</v>
          </cell>
          <cell r="L80" t="str">
            <v>NO</v>
          </cell>
          <cell r="M80" t="str">
            <v>NO</v>
          </cell>
          <cell r="N80" t="str">
            <v>NO</v>
          </cell>
          <cell r="O80" t="str">
            <v>NO</v>
          </cell>
          <cell r="P80" t="str">
            <v>NO</v>
          </cell>
          <cell r="Q80" t="str">
            <v>NO</v>
          </cell>
          <cell r="R80" t="str">
            <v>NO</v>
          </cell>
          <cell r="S80" t="str">
            <v>NO</v>
          </cell>
          <cell r="T80" t="str">
            <v>NO</v>
          </cell>
          <cell r="U80" t="str">
            <v>NO</v>
          </cell>
          <cell r="V80" t="str">
            <v>NO</v>
          </cell>
          <cell r="W80" t="str">
            <v>NO</v>
          </cell>
          <cell r="X80" t="str">
            <v>NO</v>
          </cell>
          <cell r="Y80">
            <v>0</v>
          </cell>
          <cell r="Z80" t="str">
            <v>Moderado</v>
          </cell>
          <cell r="AA80">
            <v>0.6</v>
          </cell>
        </row>
        <row r="81">
          <cell r="C81">
            <v>1</v>
          </cell>
          <cell r="D81" t="str">
            <v>Posibilidad de que un funcionario vaya mas allá de las funciones designadas con el fin de obtener un beneficio privado.</v>
          </cell>
          <cell r="E81" t="str">
            <v>Corrupción</v>
          </cell>
          <cell r="F81" t="str">
            <v>SI</v>
          </cell>
          <cell r="G81" t="str">
            <v>SI</v>
          </cell>
          <cell r="H81" t="str">
            <v>SI</v>
          </cell>
          <cell r="I81" t="str">
            <v>SI</v>
          </cell>
          <cell r="J81" t="str">
            <v>SI</v>
          </cell>
          <cell r="K81" t="str">
            <v>SI</v>
          </cell>
          <cell r="L81" t="str">
            <v>SI</v>
          </cell>
          <cell r="M81" t="str">
            <v>SI</v>
          </cell>
          <cell r="N81" t="str">
            <v>SI</v>
          </cell>
          <cell r="O81" t="str">
            <v>SI</v>
          </cell>
          <cell r="P81" t="str">
            <v>SI</v>
          </cell>
          <cell r="Q81" t="str">
            <v>SI</v>
          </cell>
          <cell r="R81" t="str">
            <v>SI</v>
          </cell>
          <cell r="S81" t="str">
            <v>SI</v>
          </cell>
          <cell r="T81" t="str">
            <v>SI</v>
          </cell>
          <cell r="U81" t="str">
            <v>SI</v>
          </cell>
          <cell r="V81" t="str">
            <v>SI</v>
          </cell>
          <cell r="W81" t="str">
            <v>SI</v>
          </cell>
          <cell r="X81" t="str">
            <v>SI</v>
          </cell>
          <cell r="Y81">
            <v>19</v>
          </cell>
          <cell r="Z81" t="str">
            <v>Catastrófico</v>
          </cell>
          <cell r="AA81">
            <v>1</v>
          </cell>
        </row>
        <row r="82">
          <cell r="C82">
            <v>3</v>
          </cell>
          <cell r="D82" t="str">
            <v>Puede ocurrir intercambio extraoficial de favores, en el cual un individuo se beneficie a si mismo o aun tercero. Amiguismo y clientelismo.</v>
          </cell>
          <cell r="E82" t="str">
            <v>Corrupción</v>
          </cell>
          <cell r="F82" t="str">
            <v>SI</v>
          </cell>
          <cell r="G82" t="str">
            <v>SI</v>
          </cell>
          <cell r="H82" t="str">
            <v>SI</v>
          </cell>
          <cell r="I82" t="str">
            <v>SI</v>
          </cell>
          <cell r="J82" t="str">
            <v>SI</v>
          </cell>
          <cell r="K82" t="str">
            <v>SI</v>
          </cell>
          <cell r="L82" t="str">
            <v>SI</v>
          </cell>
          <cell r="M82" t="str">
            <v>SI</v>
          </cell>
          <cell r="N82" t="str">
            <v>SI</v>
          </cell>
          <cell r="O82" t="str">
            <v>SI</v>
          </cell>
          <cell r="P82" t="str">
            <v>SI</v>
          </cell>
          <cell r="Q82" t="str">
            <v>SI</v>
          </cell>
          <cell r="R82" t="str">
            <v>SI</v>
          </cell>
          <cell r="S82" t="str">
            <v>SI</v>
          </cell>
          <cell r="T82" t="str">
            <v>SI</v>
          </cell>
          <cell r="U82" t="str">
            <v>SI</v>
          </cell>
          <cell r="V82" t="str">
            <v>SI</v>
          </cell>
          <cell r="W82" t="str">
            <v>SI</v>
          </cell>
          <cell r="X82" t="str">
            <v>SI</v>
          </cell>
          <cell r="Y82">
            <v>19</v>
          </cell>
          <cell r="Z82" t="str">
            <v>Catastrófico</v>
          </cell>
          <cell r="AA82">
            <v>1</v>
          </cell>
        </row>
        <row r="83">
          <cell r="C83">
            <v>4</v>
          </cell>
          <cell r="D83" t="str">
            <v xml:space="preserve">Puede presentarse situaciones de orden moral y económico que le impidan a un funcionario actuar en forma objetiva e independiente, porque le sea particularmente conveniente. </v>
          </cell>
          <cell r="E83" t="str">
            <v>Corrupción</v>
          </cell>
          <cell r="F83" t="str">
            <v>SI</v>
          </cell>
          <cell r="G83" t="str">
            <v>SI</v>
          </cell>
          <cell r="H83" t="str">
            <v>SI</v>
          </cell>
          <cell r="I83" t="str">
            <v>SI</v>
          </cell>
          <cell r="J83" t="str">
            <v>SI</v>
          </cell>
          <cell r="K83" t="str">
            <v>SI</v>
          </cell>
          <cell r="L83" t="str">
            <v>SI</v>
          </cell>
          <cell r="M83" t="str">
            <v>SI</v>
          </cell>
          <cell r="N83" t="str">
            <v>SI</v>
          </cell>
          <cell r="O83" t="str">
            <v>SI</v>
          </cell>
          <cell r="P83" t="str">
            <v>SI</v>
          </cell>
          <cell r="Q83" t="str">
            <v>SI</v>
          </cell>
          <cell r="R83" t="str">
            <v>SI</v>
          </cell>
          <cell r="S83" t="str">
            <v>SI</v>
          </cell>
          <cell r="T83" t="str">
            <v>SI</v>
          </cell>
          <cell r="U83" t="str">
            <v>SI</v>
          </cell>
          <cell r="V83" t="str">
            <v>SI</v>
          </cell>
          <cell r="W83" t="str">
            <v>SI</v>
          </cell>
          <cell r="X83" t="str">
            <v>SI</v>
          </cell>
          <cell r="Y83">
            <v>19</v>
          </cell>
          <cell r="Z83" t="str">
            <v>Catastrófico</v>
          </cell>
          <cell r="AA83">
            <v>1</v>
          </cell>
        </row>
        <row r="84">
          <cell r="C84">
            <v>6</v>
          </cell>
          <cell r="D84" t="str">
            <v>Posibilidad de recibir o solicitar cualquier dádiva o beneficio a nombre propio o de terceros con el fin de celebrar un contrato.</v>
          </cell>
          <cell r="E84" t="str">
            <v>Corrupción</v>
          </cell>
          <cell r="F84" t="str">
            <v>SI</v>
          </cell>
          <cell r="G84" t="str">
            <v>SI</v>
          </cell>
          <cell r="H84" t="str">
            <v>SI</v>
          </cell>
          <cell r="I84" t="str">
            <v>SI</v>
          </cell>
          <cell r="J84" t="str">
            <v>SI</v>
          </cell>
          <cell r="K84" t="str">
            <v>SI</v>
          </cell>
          <cell r="L84" t="str">
            <v>SI</v>
          </cell>
          <cell r="M84" t="str">
            <v>SI</v>
          </cell>
          <cell r="N84" t="str">
            <v>SI</v>
          </cell>
          <cell r="O84" t="str">
            <v>SI</v>
          </cell>
          <cell r="P84" t="str">
            <v>SI</v>
          </cell>
          <cell r="Q84" t="str">
            <v>SI</v>
          </cell>
          <cell r="R84" t="str">
            <v>SI</v>
          </cell>
          <cell r="S84" t="str">
            <v>SI</v>
          </cell>
          <cell r="T84" t="str">
            <v>SI</v>
          </cell>
          <cell r="U84" t="str">
            <v>SI</v>
          </cell>
          <cell r="V84" t="str">
            <v>SI</v>
          </cell>
          <cell r="W84" t="str">
            <v>SI</v>
          </cell>
          <cell r="X84" t="str">
            <v>SI</v>
          </cell>
          <cell r="Y84">
            <v>19</v>
          </cell>
          <cell r="Z84" t="str">
            <v>Catastrófico</v>
          </cell>
          <cell r="AA84">
            <v>1</v>
          </cell>
        </row>
        <row r="85">
          <cell r="C85">
            <v>7</v>
          </cell>
          <cell r="D85" t="str">
            <v xml:space="preserve">Posibilidad de que un funcionario reciba u ofrezca un soborno, con el fin de dar o recibir un trato especial con una compañía o persona natural. </v>
          </cell>
          <cell r="E85" t="str">
            <v>Corrupción</v>
          </cell>
          <cell r="F85" t="str">
            <v>SI</v>
          </cell>
          <cell r="G85" t="str">
            <v>SI</v>
          </cell>
          <cell r="H85" t="str">
            <v>SI</v>
          </cell>
          <cell r="I85" t="str">
            <v>SI</v>
          </cell>
          <cell r="J85" t="str">
            <v>SI</v>
          </cell>
          <cell r="K85" t="str">
            <v>SI</v>
          </cell>
          <cell r="L85" t="str">
            <v>SI</v>
          </cell>
          <cell r="M85" t="str">
            <v>SI</v>
          </cell>
          <cell r="N85" t="str">
            <v>SI</v>
          </cell>
          <cell r="O85" t="str">
            <v>SI</v>
          </cell>
          <cell r="P85" t="str">
            <v>SI</v>
          </cell>
          <cell r="Q85" t="str">
            <v>SI</v>
          </cell>
          <cell r="R85" t="str">
            <v>SI</v>
          </cell>
          <cell r="S85" t="str">
            <v>SI</v>
          </cell>
          <cell r="T85" t="str">
            <v>SI</v>
          </cell>
          <cell r="U85" t="str">
            <v>SI</v>
          </cell>
          <cell r="V85" t="str">
            <v>SI</v>
          </cell>
          <cell r="W85" t="str">
            <v>SI</v>
          </cell>
          <cell r="X85" t="str">
            <v>SI</v>
          </cell>
          <cell r="Y85">
            <v>19</v>
          </cell>
          <cell r="Z85" t="str">
            <v>Catastrófico</v>
          </cell>
          <cell r="AA85">
            <v>1</v>
          </cell>
        </row>
        <row r="86">
          <cell r="C86">
            <v>8</v>
          </cell>
          <cell r="D86" t="str">
            <v>Puede incitar la participación de varias personas o compañías para cometer un delito buscando el beneficio propio. Concierto para delinquir.</v>
          </cell>
          <cell r="E86" t="str">
            <v>Corrupción</v>
          </cell>
          <cell r="F86" t="str">
            <v>SI</v>
          </cell>
          <cell r="G86" t="str">
            <v>SI</v>
          </cell>
          <cell r="H86" t="str">
            <v>SI</v>
          </cell>
          <cell r="I86" t="str">
            <v>SI</v>
          </cell>
          <cell r="J86" t="str">
            <v>SI</v>
          </cell>
          <cell r="K86" t="str">
            <v>SI</v>
          </cell>
          <cell r="L86" t="str">
            <v>SI</v>
          </cell>
          <cell r="M86" t="str">
            <v>SI</v>
          </cell>
          <cell r="N86" t="str">
            <v>SI</v>
          </cell>
          <cell r="O86" t="str">
            <v>SI</v>
          </cell>
          <cell r="P86" t="str">
            <v>SI</v>
          </cell>
          <cell r="Q86" t="str">
            <v>SI</v>
          </cell>
          <cell r="R86" t="str">
            <v>SI</v>
          </cell>
          <cell r="S86" t="str">
            <v>SI</v>
          </cell>
          <cell r="T86" t="str">
            <v>SI</v>
          </cell>
          <cell r="U86" t="str">
            <v>SI</v>
          </cell>
          <cell r="V86" t="str">
            <v>SI</v>
          </cell>
          <cell r="W86" t="str">
            <v>SI</v>
          </cell>
          <cell r="X86" t="str">
            <v>SI</v>
          </cell>
          <cell r="Y86">
            <v>19</v>
          </cell>
          <cell r="Z86" t="str">
            <v>Catastrófico</v>
          </cell>
          <cell r="AA86">
            <v>1</v>
          </cell>
        </row>
        <row r="87">
          <cell r="C87">
            <v>9</v>
          </cell>
          <cell r="D87" t="str">
            <v xml:space="preserve">Puede ocurrir que un funcionario abuse de su cargo o funciones para inducir a otra persona a dar o prometer dinero o cualquier otro beneficio indebido. </v>
          </cell>
          <cell r="E87" t="str">
            <v>Corrupción</v>
          </cell>
          <cell r="F87" t="str">
            <v>SI</v>
          </cell>
          <cell r="G87" t="str">
            <v>SI</v>
          </cell>
          <cell r="H87" t="str">
            <v>SI</v>
          </cell>
          <cell r="I87" t="str">
            <v>SI</v>
          </cell>
          <cell r="J87" t="str">
            <v>SI</v>
          </cell>
          <cell r="K87" t="str">
            <v>SI</v>
          </cell>
          <cell r="L87" t="str">
            <v>SI</v>
          </cell>
          <cell r="M87" t="str">
            <v>SI</v>
          </cell>
          <cell r="N87" t="str">
            <v>SI</v>
          </cell>
          <cell r="O87" t="str">
            <v>SI</v>
          </cell>
          <cell r="P87" t="str">
            <v>SI</v>
          </cell>
          <cell r="Q87" t="str">
            <v>SI</v>
          </cell>
          <cell r="R87" t="str">
            <v>SI</v>
          </cell>
          <cell r="S87" t="str">
            <v>SI</v>
          </cell>
          <cell r="T87" t="str">
            <v>SI</v>
          </cell>
          <cell r="U87" t="str">
            <v>SI</v>
          </cell>
          <cell r="V87" t="str">
            <v>SI</v>
          </cell>
          <cell r="W87" t="str">
            <v>SI</v>
          </cell>
          <cell r="X87" t="str">
            <v>SI</v>
          </cell>
          <cell r="Y87">
            <v>19</v>
          </cell>
          <cell r="Z87" t="str">
            <v>Catastrófico</v>
          </cell>
          <cell r="AA87">
            <v>1</v>
          </cell>
        </row>
        <row r="88">
          <cell r="C88">
            <v>10</v>
          </cell>
          <cell r="D88" t="str">
            <v>Puede ocurrir que teniendo conocimiento de una conducta delictiva, no se informe a las autoridades por temor a repercusiones sociales o financieras. Omisión de denuncia</v>
          </cell>
          <cell r="E88" t="str">
            <v>Corrupción</v>
          </cell>
          <cell r="F88" t="str">
            <v>SI</v>
          </cell>
          <cell r="G88" t="str">
            <v>SI</v>
          </cell>
          <cell r="H88" t="str">
            <v>SI</v>
          </cell>
          <cell r="I88" t="str">
            <v>SI</v>
          </cell>
          <cell r="J88" t="str">
            <v>SI</v>
          </cell>
          <cell r="K88" t="str">
            <v>SI</v>
          </cell>
          <cell r="L88" t="str">
            <v>SI</v>
          </cell>
          <cell r="M88" t="str">
            <v>SI</v>
          </cell>
          <cell r="N88" t="str">
            <v>SI</v>
          </cell>
          <cell r="O88" t="str">
            <v>SI</v>
          </cell>
          <cell r="P88" t="str">
            <v>SI</v>
          </cell>
          <cell r="Q88" t="str">
            <v>SI</v>
          </cell>
          <cell r="R88" t="str">
            <v>SI</v>
          </cell>
          <cell r="S88" t="str">
            <v>SI</v>
          </cell>
          <cell r="T88" t="str">
            <v>SI</v>
          </cell>
          <cell r="U88" t="str">
            <v>SI</v>
          </cell>
          <cell r="V88" t="str">
            <v>SI</v>
          </cell>
          <cell r="W88" t="str">
            <v>SI</v>
          </cell>
          <cell r="X88" t="str">
            <v>SI</v>
          </cell>
          <cell r="Y88">
            <v>19</v>
          </cell>
          <cell r="Z88" t="str">
            <v>Catastrófico</v>
          </cell>
          <cell r="AA88">
            <v>1</v>
          </cell>
        </row>
        <row r="89">
          <cell r="C89">
            <v>11</v>
          </cell>
          <cell r="D89" t="str">
            <v xml:space="preserve">Posibilidad de que uno o varios funcionarios utilicen de forma  indebida la información  privilegiada de los sistemas de información para obtener beneficio privado. </v>
          </cell>
          <cell r="E89" t="str">
            <v>Corrupción</v>
          </cell>
          <cell r="F89" t="str">
            <v>SI</v>
          </cell>
          <cell r="G89" t="str">
            <v>SI</v>
          </cell>
          <cell r="H89" t="str">
            <v>SI</v>
          </cell>
          <cell r="I89" t="str">
            <v>SI</v>
          </cell>
          <cell r="J89" t="str">
            <v>SI</v>
          </cell>
          <cell r="K89" t="str">
            <v>SI</v>
          </cell>
          <cell r="L89" t="str">
            <v>SI</v>
          </cell>
          <cell r="M89" t="str">
            <v>SI</v>
          </cell>
          <cell r="N89" t="str">
            <v>SI</v>
          </cell>
          <cell r="O89" t="str">
            <v>SI</v>
          </cell>
          <cell r="P89" t="str">
            <v>SI</v>
          </cell>
          <cell r="Q89" t="str">
            <v>SI</v>
          </cell>
          <cell r="R89" t="str">
            <v>SI</v>
          </cell>
          <cell r="S89" t="str">
            <v>SI</v>
          </cell>
          <cell r="T89" t="str">
            <v>SI</v>
          </cell>
          <cell r="U89" t="str">
            <v>SI</v>
          </cell>
          <cell r="V89" t="str">
            <v>SI</v>
          </cell>
          <cell r="W89" t="str">
            <v>SI</v>
          </cell>
          <cell r="X89" t="str">
            <v>SI</v>
          </cell>
          <cell r="Y89">
            <v>19</v>
          </cell>
          <cell r="Z89" t="str">
            <v>Catastrófico</v>
          </cell>
          <cell r="AA89">
            <v>1</v>
          </cell>
        </row>
        <row r="90">
          <cell r="C90">
            <v>13</v>
          </cell>
          <cell r="D90" t="str">
            <v>Puede ocurrir apropiación ilegal, en beneficio propio o de un tercero, de los bienes del estado.</v>
          </cell>
          <cell r="E90" t="str">
            <v>Corrupción</v>
          </cell>
          <cell r="F90" t="str">
            <v>SI</v>
          </cell>
          <cell r="G90" t="str">
            <v>SI</v>
          </cell>
          <cell r="H90" t="str">
            <v>SI</v>
          </cell>
          <cell r="I90" t="str">
            <v>SI</v>
          </cell>
          <cell r="J90" t="str">
            <v>SI</v>
          </cell>
          <cell r="K90" t="str">
            <v>SI</v>
          </cell>
          <cell r="L90" t="str">
            <v>SI</v>
          </cell>
          <cell r="M90" t="str">
            <v>SI</v>
          </cell>
          <cell r="N90" t="str">
            <v>SI</v>
          </cell>
          <cell r="O90" t="str">
            <v>SI</v>
          </cell>
          <cell r="P90" t="str">
            <v>SI</v>
          </cell>
          <cell r="Q90" t="str">
            <v>SI</v>
          </cell>
          <cell r="R90" t="str">
            <v>SI</v>
          </cell>
          <cell r="S90" t="str">
            <v>SI</v>
          </cell>
          <cell r="T90" t="str">
            <v>SI</v>
          </cell>
          <cell r="U90" t="str">
            <v>SI</v>
          </cell>
          <cell r="V90" t="str">
            <v>SI</v>
          </cell>
          <cell r="W90" t="str">
            <v>SI</v>
          </cell>
          <cell r="X90" t="str">
            <v>SI</v>
          </cell>
          <cell r="Y90">
            <v>19</v>
          </cell>
          <cell r="Z90" t="str">
            <v>Catastrófico</v>
          </cell>
          <cell r="AA90">
            <v>1</v>
          </cell>
        </row>
        <row r="91">
          <cell r="C91">
            <v>1</v>
          </cell>
          <cell r="D91" t="str">
            <v>Posibilidad de que un funcionario vaya mas allá de las funciones designadas con el fin de obtener un beneficio privado.</v>
          </cell>
          <cell r="E91" t="str">
            <v>Corrupción</v>
          </cell>
          <cell r="F91" t="str">
            <v>SI</v>
          </cell>
          <cell r="G91" t="str">
            <v>SI</v>
          </cell>
          <cell r="H91" t="str">
            <v>SI</v>
          </cell>
          <cell r="I91" t="str">
            <v>SI</v>
          </cell>
          <cell r="J91" t="str">
            <v>SI</v>
          </cell>
          <cell r="K91" t="str">
            <v>SI</v>
          </cell>
          <cell r="L91" t="str">
            <v>SI</v>
          </cell>
          <cell r="M91" t="str">
            <v>SI</v>
          </cell>
          <cell r="N91" t="str">
            <v>SI</v>
          </cell>
          <cell r="O91" t="str">
            <v>SI</v>
          </cell>
          <cell r="P91" t="str">
            <v>SI</v>
          </cell>
          <cell r="Q91" t="str">
            <v>SI</v>
          </cell>
          <cell r="R91" t="str">
            <v>SI</v>
          </cell>
          <cell r="S91" t="str">
            <v>SI</v>
          </cell>
          <cell r="T91" t="str">
            <v>SI</v>
          </cell>
          <cell r="U91" t="str">
            <v>NO</v>
          </cell>
          <cell r="V91" t="str">
            <v>SI</v>
          </cell>
          <cell r="W91" t="str">
            <v>SI</v>
          </cell>
          <cell r="X91" t="str">
            <v>NO</v>
          </cell>
          <cell r="Y91">
            <v>17</v>
          </cell>
          <cell r="Z91" t="str">
            <v>Catastrófico</v>
          </cell>
          <cell r="AA91">
            <v>1</v>
          </cell>
        </row>
        <row r="92">
          <cell r="C92">
            <v>3</v>
          </cell>
          <cell r="D92" t="str">
            <v>Puede ocurrir intercambio extraoficial de favores, en el cual un individuo se beneficie a si mismo o a un tercero. Amiguismo y clientelismo.</v>
          </cell>
          <cell r="E92" t="str">
            <v>Corrupción</v>
          </cell>
          <cell r="F92" t="str">
            <v>NO</v>
          </cell>
          <cell r="G92" t="str">
            <v>NO</v>
          </cell>
          <cell r="H92" t="str">
            <v>SI</v>
          </cell>
          <cell r="I92" t="str">
            <v>SI</v>
          </cell>
          <cell r="J92" t="str">
            <v>SI</v>
          </cell>
          <cell r="K92" t="str">
            <v>NO</v>
          </cell>
          <cell r="L92" t="str">
            <v>NO</v>
          </cell>
          <cell r="M92" t="str">
            <v>NO</v>
          </cell>
          <cell r="N92" t="str">
            <v>NO</v>
          </cell>
          <cell r="O92" t="str">
            <v>SI</v>
          </cell>
          <cell r="P92" t="str">
            <v>SI</v>
          </cell>
          <cell r="Q92" t="str">
            <v>SI</v>
          </cell>
          <cell r="R92" t="str">
            <v>SI</v>
          </cell>
          <cell r="S92" t="str">
            <v>SI</v>
          </cell>
          <cell r="T92" t="str">
            <v>SI</v>
          </cell>
          <cell r="U92" t="str">
            <v>NO</v>
          </cell>
          <cell r="V92" t="str">
            <v>SI</v>
          </cell>
          <cell r="W92" t="str">
            <v>SI</v>
          </cell>
          <cell r="X92" t="str">
            <v>NO</v>
          </cell>
          <cell r="Y92">
            <v>11</v>
          </cell>
          <cell r="Z92" t="str">
            <v>Mayor</v>
          </cell>
          <cell r="AA92">
            <v>0.8</v>
          </cell>
        </row>
        <row r="93">
          <cell r="C93">
            <v>4</v>
          </cell>
          <cell r="D93" t="str">
            <v xml:space="preserve">Puede presentarse situaciones de orden moral y económico que le impidan a un funcionario actuar en forma objetiva e independiente, porque le sea particularmente conveniente. </v>
          </cell>
          <cell r="E93" t="str">
            <v>Corrupción</v>
          </cell>
          <cell r="F93" t="str">
            <v>SI</v>
          </cell>
          <cell r="G93" t="str">
            <v>SI</v>
          </cell>
          <cell r="H93" t="str">
            <v>SI</v>
          </cell>
          <cell r="I93" t="str">
            <v>SI</v>
          </cell>
          <cell r="J93" t="str">
            <v>SI</v>
          </cell>
          <cell r="K93" t="str">
            <v>SI</v>
          </cell>
          <cell r="L93" t="str">
            <v>NO</v>
          </cell>
          <cell r="M93" t="str">
            <v>SI</v>
          </cell>
          <cell r="N93" t="str">
            <v>NO</v>
          </cell>
          <cell r="O93" t="str">
            <v>SI</v>
          </cell>
          <cell r="P93" t="str">
            <v>SI</v>
          </cell>
          <cell r="Q93" t="str">
            <v>SI</v>
          </cell>
          <cell r="R93" t="str">
            <v>SI</v>
          </cell>
          <cell r="S93" t="str">
            <v>SI</v>
          </cell>
          <cell r="T93" t="str">
            <v>SI</v>
          </cell>
          <cell r="U93" t="str">
            <v>NO</v>
          </cell>
          <cell r="V93" t="str">
            <v>SI</v>
          </cell>
          <cell r="W93" t="str">
            <v>SI</v>
          </cell>
          <cell r="X93" t="str">
            <v>NO</v>
          </cell>
          <cell r="Y93">
            <v>15</v>
          </cell>
          <cell r="Z93" t="str">
            <v>Catastrófico</v>
          </cell>
          <cell r="AA93">
            <v>1</v>
          </cell>
        </row>
        <row r="94">
          <cell r="C94">
            <v>6</v>
          </cell>
          <cell r="D94" t="str">
            <v>Posibilidad de recibir o solicitar cualquier dádiva o beneficio a nombre propio o de terceros con el fin de celebrar un contrato.</v>
          </cell>
          <cell r="E94" t="str">
            <v>Corrupción</v>
          </cell>
          <cell r="F94" t="str">
            <v>NO</v>
          </cell>
          <cell r="G94" t="str">
            <v>NO</v>
          </cell>
          <cell r="H94" t="str">
            <v>SI</v>
          </cell>
          <cell r="I94" t="str">
            <v>SI</v>
          </cell>
          <cell r="J94" t="str">
            <v>SI</v>
          </cell>
          <cell r="K94" t="str">
            <v>NO</v>
          </cell>
          <cell r="L94" t="str">
            <v>NO</v>
          </cell>
          <cell r="M94" t="str">
            <v>SI</v>
          </cell>
          <cell r="N94" t="str">
            <v>NO</v>
          </cell>
          <cell r="O94" t="str">
            <v>SI</v>
          </cell>
          <cell r="P94" t="str">
            <v>SI</v>
          </cell>
          <cell r="Q94" t="str">
            <v>SI</v>
          </cell>
          <cell r="R94" t="str">
            <v>SI</v>
          </cell>
          <cell r="S94" t="str">
            <v>SI</v>
          </cell>
          <cell r="T94" t="str">
            <v>SI</v>
          </cell>
          <cell r="U94" t="str">
            <v>NO</v>
          </cell>
          <cell r="V94" t="str">
            <v>SI</v>
          </cell>
          <cell r="W94" t="str">
            <v>SI</v>
          </cell>
          <cell r="X94" t="str">
            <v>NO</v>
          </cell>
          <cell r="Y94">
            <v>12</v>
          </cell>
          <cell r="Z94" t="str">
            <v>Catastrófico</v>
          </cell>
          <cell r="AA94">
            <v>1</v>
          </cell>
        </row>
        <row r="95">
          <cell r="C95">
            <v>7</v>
          </cell>
          <cell r="D95" t="str">
            <v xml:space="preserve">Posibilidad de que un funcionario reciba u ofrezca un soborno, con el fin de dar o recibir un trato especial con una compañía o persona natural. </v>
          </cell>
          <cell r="E95" t="str">
            <v>Corrupción</v>
          </cell>
          <cell r="F95" t="str">
            <v>SI</v>
          </cell>
          <cell r="G95" t="str">
            <v>SI</v>
          </cell>
          <cell r="H95" t="str">
            <v>SI</v>
          </cell>
          <cell r="I95" t="str">
            <v>SI</v>
          </cell>
          <cell r="J95" t="str">
            <v>SI</v>
          </cell>
          <cell r="K95" t="str">
            <v>NO</v>
          </cell>
          <cell r="L95" t="str">
            <v>NO</v>
          </cell>
          <cell r="M95" t="str">
            <v>NO</v>
          </cell>
          <cell r="N95" t="str">
            <v>NO</v>
          </cell>
          <cell r="O95" t="str">
            <v>SI</v>
          </cell>
          <cell r="P95" t="str">
            <v>SI</v>
          </cell>
          <cell r="Q95" t="str">
            <v>SI</v>
          </cell>
          <cell r="R95" t="str">
            <v>SI</v>
          </cell>
          <cell r="S95" t="str">
            <v>SI</v>
          </cell>
          <cell r="T95" t="str">
            <v>SI</v>
          </cell>
          <cell r="U95" t="str">
            <v>NO</v>
          </cell>
          <cell r="V95" t="str">
            <v>SI</v>
          </cell>
          <cell r="W95" t="str">
            <v>SI</v>
          </cell>
          <cell r="X95" t="str">
            <v>NO</v>
          </cell>
          <cell r="Y95">
            <v>13</v>
          </cell>
          <cell r="Z95" t="str">
            <v>Catastrófico</v>
          </cell>
          <cell r="AA95">
            <v>1</v>
          </cell>
        </row>
        <row r="96">
          <cell r="C96">
            <v>8</v>
          </cell>
          <cell r="D96" t="str">
            <v>Puede incitar la participación de varias personas o compañías para cometer un delito buscando el beneficio propio. Concierto para delinquir.</v>
          </cell>
          <cell r="E96" t="str">
            <v>Corrupción</v>
          </cell>
          <cell r="F96" t="str">
            <v>SI</v>
          </cell>
          <cell r="G96" t="str">
            <v>SI</v>
          </cell>
          <cell r="H96" t="str">
            <v>SI</v>
          </cell>
          <cell r="I96" t="str">
            <v>SI</v>
          </cell>
          <cell r="J96" t="str">
            <v>SI</v>
          </cell>
          <cell r="K96" t="str">
            <v>SI</v>
          </cell>
          <cell r="L96" t="str">
            <v>SI</v>
          </cell>
          <cell r="M96" t="str">
            <v>SI</v>
          </cell>
          <cell r="N96" t="str">
            <v>SI</v>
          </cell>
          <cell r="O96" t="str">
            <v>SI</v>
          </cell>
          <cell r="P96" t="str">
            <v>SI</v>
          </cell>
          <cell r="Q96" t="str">
            <v>SI</v>
          </cell>
          <cell r="R96" t="str">
            <v>SI</v>
          </cell>
          <cell r="S96" t="str">
            <v>SI</v>
          </cell>
          <cell r="T96" t="str">
            <v>SI</v>
          </cell>
          <cell r="U96" t="str">
            <v>NO</v>
          </cell>
          <cell r="V96" t="str">
            <v>SI</v>
          </cell>
          <cell r="W96" t="str">
            <v>SI</v>
          </cell>
          <cell r="X96" t="str">
            <v>NO</v>
          </cell>
          <cell r="Y96">
            <v>17</v>
          </cell>
          <cell r="Z96" t="str">
            <v>Catastrófico</v>
          </cell>
          <cell r="AA96">
            <v>1</v>
          </cell>
        </row>
        <row r="97">
          <cell r="C97">
            <v>9</v>
          </cell>
          <cell r="D97" t="str">
            <v xml:space="preserve">Puede ocurrir que un funcionario abuse de su cargo o funciones para inducir a otra persona a dar o prometer dinero o cualquier otro beneficio indebido. </v>
          </cell>
          <cell r="E97" t="str">
            <v>Corrupción</v>
          </cell>
          <cell r="F97" t="str">
            <v>SI</v>
          </cell>
          <cell r="G97" t="str">
            <v>NO</v>
          </cell>
          <cell r="H97" t="str">
            <v>SI</v>
          </cell>
          <cell r="I97" t="str">
            <v>SI</v>
          </cell>
          <cell r="J97" t="str">
            <v>SI</v>
          </cell>
          <cell r="K97" t="str">
            <v>SI</v>
          </cell>
          <cell r="L97" t="str">
            <v>NO</v>
          </cell>
          <cell r="M97" t="str">
            <v>SI</v>
          </cell>
          <cell r="N97" t="str">
            <v>NO</v>
          </cell>
          <cell r="O97" t="str">
            <v>SI</v>
          </cell>
          <cell r="P97" t="str">
            <v>SI</v>
          </cell>
          <cell r="Q97" t="str">
            <v>SI</v>
          </cell>
          <cell r="R97" t="str">
            <v>SI</v>
          </cell>
          <cell r="S97" t="str">
            <v>SI</v>
          </cell>
          <cell r="T97" t="str">
            <v>SI</v>
          </cell>
          <cell r="U97" t="str">
            <v>NO</v>
          </cell>
          <cell r="V97" t="str">
            <v>SI</v>
          </cell>
          <cell r="W97" t="str">
            <v>SI</v>
          </cell>
          <cell r="X97" t="str">
            <v>NO</v>
          </cell>
          <cell r="Y97">
            <v>14</v>
          </cell>
          <cell r="Z97" t="str">
            <v>Catastrófico</v>
          </cell>
          <cell r="AA97">
            <v>1</v>
          </cell>
        </row>
        <row r="98">
          <cell r="C98">
            <v>10</v>
          </cell>
          <cell r="D98" t="str">
            <v>Puede ocurrir que teniendo conocimiento de una conducta delictiva, no se informe a las autoridades por temor a repercusiones sociales o financieras. Omisión de denuncia</v>
          </cell>
          <cell r="E98" t="str">
            <v>Corrupción</v>
          </cell>
          <cell r="F98" t="str">
            <v>SI</v>
          </cell>
          <cell r="G98" t="str">
            <v>NO</v>
          </cell>
          <cell r="H98" t="str">
            <v>SI</v>
          </cell>
          <cell r="I98" t="str">
            <v>SI</v>
          </cell>
          <cell r="J98" t="str">
            <v>SI</v>
          </cell>
          <cell r="K98" t="str">
            <v>SI</v>
          </cell>
          <cell r="L98" t="str">
            <v>SI</v>
          </cell>
          <cell r="M98" t="str">
            <v>SI</v>
          </cell>
          <cell r="N98" t="str">
            <v>NO</v>
          </cell>
          <cell r="O98" t="str">
            <v>SI</v>
          </cell>
          <cell r="P98" t="str">
            <v>SI</v>
          </cell>
          <cell r="Q98" t="str">
            <v>SI</v>
          </cell>
          <cell r="R98" t="str">
            <v>SI</v>
          </cell>
          <cell r="S98" t="str">
            <v>SI</v>
          </cell>
          <cell r="T98" t="str">
            <v>SI</v>
          </cell>
          <cell r="U98" t="str">
            <v>NO</v>
          </cell>
          <cell r="V98" t="str">
            <v>SI</v>
          </cell>
          <cell r="W98" t="str">
            <v>SI</v>
          </cell>
          <cell r="X98" t="str">
            <v>NO</v>
          </cell>
          <cell r="Y98">
            <v>15</v>
          </cell>
          <cell r="Z98" t="str">
            <v>Catastrófico</v>
          </cell>
          <cell r="AA98">
            <v>1</v>
          </cell>
        </row>
        <row r="99">
          <cell r="C99">
            <v>11</v>
          </cell>
          <cell r="D99" t="str">
            <v xml:space="preserve">Posibilidad de que uno o varios funcionarios utilicen de forma  indebida la información  privilegiada de los sistemas de información para obtener beneficio privado. </v>
          </cell>
          <cell r="E99" t="str">
            <v>Corrupción</v>
          </cell>
          <cell r="F99" t="str">
            <v>NO</v>
          </cell>
          <cell r="G99" t="str">
            <v>SI</v>
          </cell>
          <cell r="H99" t="str">
            <v>SI</v>
          </cell>
          <cell r="I99" t="str">
            <v>SI</v>
          </cell>
          <cell r="J99" t="str">
            <v>SI</v>
          </cell>
          <cell r="K99" t="str">
            <v>SI</v>
          </cell>
          <cell r="L99" t="str">
            <v>SI</v>
          </cell>
          <cell r="M99" t="str">
            <v>SI</v>
          </cell>
          <cell r="N99" t="str">
            <v>SI</v>
          </cell>
          <cell r="O99" t="str">
            <v>SI</v>
          </cell>
          <cell r="P99" t="str">
            <v>SI</v>
          </cell>
          <cell r="Q99" t="str">
            <v>SI</v>
          </cell>
          <cell r="R99" t="str">
            <v>SI</v>
          </cell>
          <cell r="S99" t="str">
            <v>SI</v>
          </cell>
          <cell r="T99" t="str">
            <v>SI</v>
          </cell>
          <cell r="U99" t="str">
            <v>NO</v>
          </cell>
          <cell r="V99" t="str">
            <v>SI</v>
          </cell>
          <cell r="W99" t="str">
            <v>SI</v>
          </cell>
          <cell r="X99" t="str">
            <v>NO</v>
          </cell>
          <cell r="Y99">
            <v>16</v>
          </cell>
          <cell r="Z99" t="str">
            <v>Catastrófico</v>
          </cell>
          <cell r="AA99">
            <v>1</v>
          </cell>
        </row>
        <row r="100">
          <cell r="C100">
            <v>13</v>
          </cell>
          <cell r="D100" t="str">
            <v>Puede ocurrir apropiación ilegal, en beneficio propio o de un tercero, de los bienes del estado.</v>
          </cell>
          <cell r="E100" t="str">
            <v>Corrupción</v>
          </cell>
          <cell r="F100" t="str">
            <v>SI</v>
          </cell>
          <cell r="G100" t="str">
            <v>SI</v>
          </cell>
          <cell r="H100" t="str">
            <v>SI</v>
          </cell>
          <cell r="I100" t="str">
            <v>SI</v>
          </cell>
          <cell r="J100" t="str">
            <v>SI</v>
          </cell>
          <cell r="K100" t="str">
            <v>SI</v>
          </cell>
          <cell r="L100" t="str">
            <v>SI</v>
          </cell>
          <cell r="M100" t="str">
            <v>SI</v>
          </cell>
          <cell r="N100" t="str">
            <v>NO</v>
          </cell>
          <cell r="O100" t="str">
            <v>SI</v>
          </cell>
          <cell r="P100" t="str">
            <v>SI</v>
          </cell>
          <cell r="Q100" t="str">
            <v>SI</v>
          </cell>
          <cell r="R100" t="str">
            <v>SI</v>
          </cell>
          <cell r="S100" t="str">
            <v>SI</v>
          </cell>
          <cell r="T100" t="str">
            <v>SI</v>
          </cell>
          <cell r="U100" t="str">
            <v>NO</v>
          </cell>
          <cell r="V100" t="str">
            <v>SI</v>
          </cell>
          <cell r="W100" t="str">
            <v>SI</v>
          </cell>
          <cell r="X100" t="str">
            <v>NO</v>
          </cell>
          <cell r="Y100">
            <v>16</v>
          </cell>
          <cell r="Z100" t="str">
            <v>Catastrófico</v>
          </cell>
          <cell r="AA100">
            <v>1</v>
          </cell>
        </row>
        <row r="101">
          <cell r="C101">
            <v>1</v>
          </cell>
          <cell r="D101" t="str">
            <v>Posibilidad de que un funcionario vaya mas allá de las funciones designadas con el fin de obtener un beneficio privado.</v>
          </cell>
          <cell r="E101" t="str">
            <v>Corrupción</v>
          </cell>
          <cell r="F101" t="str">
            <v>SI</v>
          </cell>
          <cell r="G101" t="str">
            <v>SI</v>
          </cell>
          <cell r="H101" t="str">
            <v>SI</v>
          </cell>
          <cell r="I101" t="str">
            <v>SI</v>
          </cell>
          <cell r="J101" t="str">
            <v>SI</v>
          </cell>
          <cell r="K101" t="str">
            <v>SI</v>
          </cell>
          <cell r="L101" t="str">
            <v>SI</v>
          </cell>
          <cell r="M101" t="str">
            <v>NO</v>
          </cell>
          <cell r="N101" t="str">
            <v>SI</v>
          </cell>
          <cell r="O101" t="str">
            <v>SI</v>
          </cell>
          <cell r="P101" t="str">
            <v>SI</v>
          </cell>
          <cell r="Q101" t="str">
            <v>SI</v>
          </cell>
          <cell r="R101" t="str">
            <v>SI</v>
          </cell>
          <cell r="S101" t="str">
            <v>SI</v>
          </cell>
          <cell r="T101" t="str">
            <v>SI</v>
          </cell>
          <cell r="U101" t="str">
            <v>NO</v>
          </cell>
          <cell r="V101" t="str">
            <v>NO</v>
          </cell>
          <cell r="W101" t="str">
            <v>NO</v>
          </cell>
          <cell r="X101" t="str">
            <v>NO</v>
          </cell>
          <cell r="Y101">
            <v>14</v>
          </cell>
          <cell r="Z101" t="str">
            <v>Catastrófico</v>
          </cell>
          <cell r="AA101">
            <v>1</v>
          </cell>
        </row>
        <row r="102">
          <cell r="C102">
            <v>3</v>
          </cell>
          <cell r="D102" t="str">
            <v>Puede ocurrir intercambio extraoficial de favores, en el cual un individuo se beneficie a si mismo o aun tercero. Amiguismo y clientelismo.</v>
          </cell>
          <cell r="E102" t="str">
            <v>Corrupción</v>
          </cell>
          <cell r="F102" t="str">
            <v>SI</v>
          </cell>
          <cell r="G102" t="str">
            <v>SI</v>
          </cell>
          <cell r="H102" t="str">
            <v>SI</v>
          </cell>
          <cell r="I102" t="str">
            <v>SI</v>
          </cell>
          <cell r="J102" t="str">
            <v>SI</v>
          </cell>
          <cell r="K102" t="str">
            <v>SI</v>
          </cell>
          <cell r="L102" t="str">
            <v>SI</v>
          </cell>
          <cell r="M102" t="str">
            <v>NO</v>
          </cell>
          <cell r="N102" t="str">
            <v>SI</v>
          </cell>
          <cell r="O102" t="str">
            <v>SI</v>
          </cell>
          <cell r="P102" t="str">
            <v>SI</v>
          </cell>
          <cell r="Q102" t="str">
            <v>SI</v>
          </cell>
          <cell r="R102" t="str">
            <v>SI</v>
          </cell>
          <cell r="S102" t="str">
            <v>SI</v>
          </cell>
          <cell r="T102" t="str">
            <v>NO</v>
          </cell>
          <cell r="U102" t="str">
            <v>NO</v>
          </cell>
          <cell r="V102" t="str">
            <v>NO</v>
          </cell>
          <cell r="W102" t="str">
            <v>NO</v>
          </cell>
          <cell r="X102" t="str">
            <v>NO</v>
          </cell>
          <cell r="Y102">
            <v>13</v>
          </cell>
          <cell r="Z102" t="str">
            <v>Catastrófico</v>
          </cell>
          <cell r="AA102">
            <v>1</v>
          </cell>
        </row>
        <row r="103">
          <cell r="C103">
            <v>4</v>
          </cell>
          <cell r="D103" t="str">
            <v xml:space="preserve">Puede presentarse situaciones de orden moral y económico que le impidan a un funcionario actuar en forma objetiva e independiente, porque le sea particularmente conveniente. </v>
          </cell>
          <cell r="E103" t="str">
            <v>Corrupción</v>
          </cell>
          <cell r="F103" t="str">
            <v>SI</v>
          </cell>
          <cell r="G103" t="str">
            <v>SI</v>
          </cell>
          <cell r="H103" t="str">
            <v>SI</v>
          </cell>
          <cell r="I103" t="str">
            <v>SI</v>
          </cell>
          <cell r="J103" t="str">
            <v>SI</v>
          </cell>
          <cell r="K103" t="str">
            <v>SI</v>
          </cell>
          <cell r="L103" t="str">
            <v>SI</v>
          </cell>
          <cell r="M103" t="str">
            <v>NO</v>
          </cell>
          <cell r="N103" t="str">
            <v>SI</v>
          </cell>
          <cell r="O103" t="str">
            <v>SI</v>
          </cell>
          <cell r="P103" t="str">
            <v>SI</v>
          </cell>
          <cell r="Q103" t="str">
            <v>SI</v>
          </cell>
          <cell r="R103" t="str">
            <v>SI</v>
          </cell>
          <cell r="S103" t="str">
            <v>SI</v>
          </cell>
          <cell r="T103" t="str">
            <v>NO</v>
          </cell>
          <cell r="U103" t="str">
            <v>NO</v>
          </cell>
          <cell r="V103" t="str">
            <v>NO</v>
          </cell>
          <cell r="W103" t="str">
            <v>NO</v>
          </cell>
          <cell r="X103" t="str">
            <v>NO</v>
          </cell>
          <cell r="Y103">
            <v>13</v>
          </cell>
          <cell r="Z103" t="str">
            <v>Catastrófico</v>
          </cell>
          <cell r="AA103">
            <v>1</v>
          </cell>
        </row>
        <row r="104">
          <cell r="C104">
            <v>6</v>
          </cell>
          <cell r="D104" t="str">
            <v>Posibilidad de recibir o solicitar cualquier dádiva o beneficio a nombre propio o de terceros con el fin de celebrar un contrato.</v>
          </cell>
          <cell r="E104" t="str">
            <v>Corrupción</v>
          </cell>
          <cell r="F104" t="str">
            <v>SI</v>
          </cell>
          <cell r="G104" t="str">
            <v>SI</v>
          </cell>
          <cell r="H104" t="str">
            <v>SI</v>
          </cell>
          <cell r="I104" t="str">
            <v>SI</v>
          </cell>
          <cell r="J104" t="str">
            <v>SI</v>
          </cell>
          <cell r="K104" t="str">
            <v>SI</v>
          </cell>
          <cell r="L104" t="str">
            <v>SI</v>
          </cell>
          <cell r="M104" t="str">
            <v>NO</v>
          </cell>
          <cell r="N104" t="str">
            <v>SI</v>
          </cell>
          <cell r="O104" t="str">
            <v>SI</v>
          </cell>
          <cell r="P104" t="str">
            <v>SI</v>
          </cell>
          <cell r="Q104" t="str">
            <v>SI</v>
          </cell>
          <cell r="R104" t="str">
            <v>SI</v>
          </cell>
          <cell r="S104" t="str">
            <v>SI</v>
          </cell>
          <cell r="T104" t="str">
            <v>NO</v>
          </cell>
          <cell r="U104" t="str">
            <v>NO</v>
          </cell>
          <cell r="V104" t="str">
            <v>NO</v>
          </cell>
          <cell r="W104" t="str">
            <v>NO</v>
          </cell>
          <cell r="X104" t="str">
            <v>NO</v>
          </cell>
          <cell r="Y104">
            <v>13</v>
          </cell>
          <cell r="Z104" t="str">
            <v>Catastrófico</v>
          </cell>
          <cell r="AA104">
            <v>1</v>
          </cell>
        </row>
        <row r="105">
          <cell r="C105">
            <v>7</v>
          </cell>
          <cell r="D105" t="str">
            <v xml:space="preserve">Posibilidad de que un funcionario reciba u ofrezca un soborno, con el fin de dar o recibir un trato especial con una compañía o persona natural. </v>
          </cell>
          <cell r="E105" t="str">
            <v>Corrupción</v>
          </cell>
          <cell r="F105" t="str">
            <v>SI</v>
          </cell>
          <cell r="G105" t="str">
            <v>SI</v>
          </cell>
          <cell r="H105" t="str">
            <v>SI</v>
          </cell>
          <cell r="I105" t="str">
            <v>SI</v>
          </cell>
          <cell r="J105" t="str">
            <v>SI</v>
          </cell>
          <cell r="K105" t="str">
            <v>SI</v>
          </cell>
          <cell r="L105" t="str">
            <v>SI</v>
          </cell>
          <cell r="M105" t="str">
            <v>NO</v>
          </cell>
          <cell r="N105" t="str">
            <v>SI</v>
          </cell>
          <cell r="O105" t="str">
            <v>SI</v>
          </cell>
          <cell r="P105" t="str">
            <v>SI</v>
          </cell>
          <cell r="Q105" t="str">
            <v>SI</v>
          </cell>
          <cell r="R105" t="str">
            <v>SI</v>
          </cell>
          <cell r="S105" t="str">
            <v>SI</v>
          </cell>
          <cell r="T105" t="str">
            <v>NO</v>
          </cell>
          <cell r="U105" t="str">
            <v>NO</v>
          </cell>
          <cell r="V105" t="str">
            <v>NO</v>
          </cell>
          <cell r="W105" t="str">
            <v>NO</v>
          </cell>
          <cell r="X105" t="str">
            <v>NO</v>
          </cell>
          <cell r="Y105">
            <v>13</v>
          </cell>
          <cell r="Z105" t="str">
            <v>Catastrófico</v>
          </cell>
          <cell r="AA105">
            <v>1</v>
          </cell>
        </row>
        <row r="106">
          <cell r="C106">
            <v>8</v>
          </cell>
          <cell r="D106" t="str">
            <v>Puede incitar la participación de varias personas o compañías para cometer un delito buscando el beneficio propio. Concierto para delinquir.</v>
          </cell>
          <cell r="E106" t="str">
            <v>Corrupción</v>
          </cell>
          <cell r="F106" t="str">
            <v>SI</v>
          </cell>
          <cell r="G106" t="str">
            <v>SI</v>
          </cell>
          <cell r="H106" t="str">
            <v>SI</v>
          </cell>
          <cell r="I106" t="str">
            <v>SI</v>
          </cell>
          <cell r="J106" t="str">
            <v>SI</v>
          </cell>
          <cell r="K106" t="str">
            <v>SI</v>
          </cell>
          <cell r="L106" t="str">
            <v>SI</v>
          </cell>
          <cell r="M106" t="str">
            <v>NO</v>
          </cell>
          <cell r="N106" t="str">
            <v>SI</v>
          </cell>
          <cell r="O106" t="str">
            <v>SI</v>
          </cell>
          <cell r="P106" t="str">
            <v>SI</v>
          </cell>
          <cell r="Q106" t="str">
            <v>SI</v>
          </cell>
          <cell r="R106" t="str">
            <v>SI</v>
          </cell>
          <cell r="S106" t="str">
            <v>SI</v>
          </cell>
          <cell r="T106" t="str">
            <v>NO</v>
          </cell>
          <cell r="U106" t="str">
            <v>NO</v>
          </cell>
          <cell r="V106" t="str">
            <v>NO</v>
          </cell>
          <cell r="W106" t="str">
            <v>NO</v>
          </cell>
          <cell r="X106" t="str">
            <v>NO</v>
          </cell>
          <cell r="Y106">
            <v>13</v>
          </cell>
          <cell r="Z106" t="str">
            <v>Catastrófico</v>
          </cell>
          <cell r="AA106">
            <v>1</v>
          </cell>
        </row>
        <row r="107">
          <cell r="C107">
            <v>9</v>
          </cell>
          <cell r="D107" t="str">
            <v xml:space="preserve">Puede ocurrir que un funcionario abuse de su cargo o funciones para inducir a otra persona a dar o prometer dinero o cualquier otro beneficio indebido. </v>
          </cell>
          <cell r="E107" t="str">
            <v>Corrupción</v>
          </cell>
          <cell r="F107" t="str">
            <v>SI</v>
          </cell>
          <cell r="G107" t="str">
            <v>SI</v>
          </cell>
          <cell r="H107" t="str">
            <v>SI</v>
          </cell>
          <cell r="I107" t="str">
            <v>SI</v>
          </cell>
          <cell r="J107" t="str">
            <v>SI</v>
          </cell>
          <cell r="K107" t="str">
            <v>SI</v>
          </cell>
          <cell r="L107" t="str">
            <v>SI</v>
          </cell>
          <cell r="M107" t="str">
            <v>NO</v>
          </cell>
          <cell r="N107" t="str">
            <v>SI</v>
          </cell>
          <cell r="O107" t="str">
            <v>SI</v>
          </cell>
          <cell r="P107" t="str">
            <v>SI</v>
          </cell>
          <cell r="Q107" t="str">
            <v>SI</v>
          </cell>
          <cell r="R107" t="str">
            <v>SI</v>
          </cell>
          <cell r="S107" t="str">
            <v>SI</v>
          </cell>
          <cell r="T107" t="str">
            <v>NO</v>
          </cell>
          <cell r="U107" t="str">
            <v>NO</v>
          </cell>
          <cell r="V107" t="str">
            <v>NO</v>
          </cell>
          <cell r="W107" t="str">
            <v>NO</v>
          </cell>
          <cell r="X107" t="str">
            <v>NO</v>
          </cell>
          <cell r="Y107">
            <v>13</v>
          </cell>
          <cell r="Z107" t="str">
            <v>Catastrófico</v>
          </cell>
          <cell r="AA107">
            <v>1</v>
          </cell>
        </row>
        <row r="108">
          <cell r="C108">
            <v>10</v>
          </cell>
          <cell r="D108" t="str">
            <v>Puede ocurrir que teniendo conocimiento de una conducta delictiva, no se informe a las autoridades por temor a repercusiones sociales o financieras. Omisión de denuncia</v>
          </cell>
          <cell r="E108" t="str">
            <v>Corrupción</v>
          </cell>
          <cell r="F108" t="str">
            <v>SI</v>
          </cell>
          <cell r="G108" t="str">
            <v>SI</v>
          </cell>
          <cell r="H108" t="str">
            <v>SI</v>
          </cell>
          <cell r="I108" t="str">
            <v>SI</v>
          </cell>
          <cell r="J108" t="str">
            <v>SI</v>
          </cell>
          <cell r="K108" t="str">
            <v>SI</v>
          </cell>
          <cell r="L108" t="str">
            <v>SI</v>
          </cell>
          <cell r="M108" t="str">
            <v>NO</v>
          </cell>
          <cell r="N108" t="str">
            <v>SI</v>
          </cell>
          <cell r="O108" t="str">
            <v>SI</v>
          </cell>
          <cell r="P108" t="str">
            <v>SI</v>
          </cell>
          <cell r="Q108" t="str">
            <v>SI</v>
          </cell>
          <cell r="R108" t="str">
            <v>SI</v>
          </cell>
          <cell r="S108" t="str">
            <v>SI</v>
          </cell>
          <cell r="T108" t="str">
            <v>NO</v>
          </cell>
          <cell r="U108" t="str">
            <v>NO</v>
          </cell>
          <cell r="V108" t="str">
            <v>NO</v>
          </cell>
          <cell r="W108" t="str">
            <v>NO</v>
          </cell>
          <cell r="X108" t="str">
            <v>NO</v>
          </cell>
          <cell r="Y108">
            <v>13</v>
          </cell>
          <cell r="Z108" t="str">
            <v>Catastrófico</v>
          </cell>
          <cell r="AA108">
            <v>1</v>
          </cell>
        </row>
        <row r="109">
          <cell r="C109">
            <v>11</v>
          </cell>
          <cell r="D109" t="str">
            <v xml:space="preserve">Posibilidad de que uno o varios funcionarios utilicen de forma  indebida la información  privilegiada de los sistemas de información para obtener beneficio privado. </v>
          </cell>
          <cell r="E109" t="str">
            <v>Corrupción</v>
          </cell>
          <cell r="F109" t="str">
            <v>SI</v>
          </cell>
          <cell r="G109" t="str">
            <v>SI</v>
          </cell>
          <cell r="H109" t="str">
            <v>SI</v>
          </cell>
          <cell r="I109" t="str">
            <v>SI</v>
          </cell>
          <cell r="J109" t="str">
            <v>SI</v>
          </cell>
          <cell r="K109" t="str">
            <v>SI</v>
          </cell>
          <cell r="L109" t="str">
            <v>SI</v>
          </cell>
          <cell r="M109" t="str">
            <v>NO</v>
          </cell>
          <cell r="N109" t="str">
            <v>SI</v>
          </cell>
          <cell r="O109" t="str">
            <v>SI</v>
          </cell>
          <cell r="P109" t="str">
            <v>SI</v>
          </cell>
          <cell r="Q109" t="str">
            <v>SI</v>
          </cell>
          <cell r="R109" t="str">
            <v>SI</v>
          </cell>
          <cell r="S109" t="str">
            <v>SI</v>
          </cell>
          <cell r="T109" t="str">
            <v>NO</v>
          </cell>
          <cell r="U109" t="str">
            <v>NO</v>
          </cell>
          <cell r="V109" t="str">
            <v>NO</v>
          </cell>
          <cell r="W109" t="str">
            <v>NO</v>
          </cell>
          <cell r="X109" t="str">
            <v>NO</v>
          </cell>
          <cell r="Y109">
            <v>13</v>
          </cell>
          <cell r="Z109" t="str">
            <v>Catastrófico</v>
          </cell>
          <cell r="AA109">
            <v>1</v>
          </cell>
        </row>
        <row r="110">
          <cell r="C110">
            <v>13</v>
          </cell>
          <cell r="D110" t="str">
            <v>Puede ocurrir apropiación ilegal, en beneficio propio o de un tercero, de los bienes del estado.</v>
          </cell>
          <cell r="E110" t="str">
            <v>Corrupción</v>
          </cell>
          <cell r="F110" t="str">
            <v>SI</v>
          </cell>
          <cell r="G110" t="str">
            <v>SI</v>
          </cell>
          <cell r="H110" t="str">
            <v>SI</v>
          </cell>
          <cell r="I110" t="str">
            <v>SI</v>
          </cell>
          <cell r="J110" t="str">
            <v>SI</v>
          </cell>
          <cell r="K110" t="str">
            <v>SI</v>
          </cell>
          <cell r="L110" t="str">
            <v>SI</v>
          </cell>
          <cell r="M110" t="str">
            <v>NO</v>
          </cell>
          <cell r="N110" t="str">
            <v>SI</v>
          </cell>
          <cell r="O110" t="str">
            <v>SI</v>
          </cell>
          <cell r="P110" t="str">
            <v>SI</v>
          </cell>
          <cell r="Q110" t="str">
            <v>SI</v>
          </cell>
          <cell r="R110" t="str">
            <v>SI</v>
          </cell>
          <cell r="S110" t="str">
            <v>SI</v>
          </cell>
          <cell r="T110" t="str">
            <v>NO</v>
          </cell>
          <cell r="U110" t="str">
            <v>NO</v>
          </cell>
          <cell r="V110" t="str">
            <v>NO</v>
          </cell>
          <cell r="W110" t="str">
            <v>NO</v>
          </cell>
          <cell r="X110" t="str">
            <v>NO</v>
          </cell>
          <cell r="Y110">
            <v>13</v>
          </cell>
          <cell r="Z110" t="str">
            <v>Catastrófico</v>
          </cell>
          <cell r="AA110">
            <v>1</v>
          </cell>
        </row>
        <row r="111">
          <cell r="C111">
            <v>1</v>
          </cell>
          <cell r="D111" t="str">
            <v>Posibilidad de que un funcionario vaya mas allá de las funciones designadas con el fin de obtener un beneficio privado.</v>
          </cell>
          <cell r="E111" t="str">
            <v>Corrupción</v>
          </cell>
          <cell r="F111" t="str">
            <v>SI</v>
          </cell>
          <cell r="G111" t="str">
            <v>SI</v>
          </cell>
          <cell r="H111" t="str">
            <v>SI</v>
          </cell>
          <cell r="I111" t="str">
            <v>SI</v>
          </cell>
          <cell r="J111" t="str">
            <v>SI</v>
          </cell>
          <cell r="K111" t="str">
            <v>SI</v>
          </cell>
          <cell r="L111" t="str">
            <v>SI</v>
          </cell>
          <cell r="M111" t="str">
            <v>SI</v>
          </cell>
          <cell r="N111" t="str">
            <v>SI</v>
          </cell>
          <cell r="O111" t="str">
            <v>SI</v>
          </cell>
          <cell r="P111" t="str">
            <v>SI</v>
          </cell>
          <cell r="Q111" t="str">
            <v>SI</v>
          </cell>
          <cell r="R111" t="str">
            <v>SI</v>
          </cell>
          <cell r="S111" t="str">
            <v>SI</v>
          </cell>
          <cell r="T111" t="str">
            <v>SI</v>
          </cell>
          <cell r="U111" t="str">
            <v>NO</v>
          </cell>
          <cell r="V111" t="str">
            <v>SI</v>
          </cell>
          <cell r="W111" t="str">
            <v>SI</v>
          </cell>
          <cell r="X111" t="str">
            <v>SI</v>
          </cell>
          <cell r="Y111">
            <v>18</v>
          </cell>
          <cell r="Z111" t="str">
            <v>Catastrófico</v>
          </cell>
          <cell r="AA111">
            <v>1</v>
          </cell>
        </row>
        <row r="112">
          <cell r="C112">
            <v>3</v>
          </cell>
          <cell r="D112" t="str">
            <v>Puede ocurrir intercambio extraoficial de favores, en el cual un individuo se beneficie a si mismo o aun tercero. Amiguismo y clientelismo.</v>
          </cell>
          <cell r="E112" t="str">
            <v>Corrupción</v>
          </cell>
          <cell r="F112" t="str">
            <v>SI</v>
          </cell>
          <cell r="G112" t="str">
            <v>SI</v>
          </cell>
          <cell r="H112" t="str">
            <v>SI</v>
          </cell>
          <cell r="I112" t="str">
            <v>SI</v>
          </cell>
          <cell r="J112" t="str">
            <v>SI</v>
          </cell>
          <cell r="K112" t="str">
            <v>SI</v>
          </cell>
          <cell r="L112" t="str">
            <v>SI</v>
          </cell>
          <cell r="M112" t="str">
            <v>SI</v>
          </cell>
          <cell r="N112" t="str">
            <v>SI</v>
          </cell>
          <cell r="O112" t="str">
            <v>SI</v>
          </cell>
          <cell r="P112" t="str">
            <v>SI</v>
          </cell>
          <cell r="Q112" t="str">
            <v>SI</v>
          </cell>
          <cell r="R112" t="str">
            <v>SI</v>
          </cell>
          <cell r="S112" t="str">
            <v>SI</v>
          </cell>
          <cell r="T112" t="str">
            <v>SI</v>
          </cell>
          <cell r="U112" t="str">
            <v>NO</v>
          </cell>
          <cell r="V112" t="str">
            <v>SI</v>
          </cell>
          <cell r="W112" t="str">
            <v>SI</v>
          </cell>
          <cell r="X112" t="str">
            <v>NO</v>
          </cell>
          <cell r="Y112">
            <v>17</v>
          </cell>
          <cell r="Z112" t="str">
            <v>Catastrófico</v>
          </cell>
          <cell r="AA112">
            <v>1</v>
          </cell>
        </row>
        <row r="113">
          <cell r="C113">
            <v>4</v>
          </cell>
          <cell r="D113" t="str">
            <v xml:space="preserve">Puede presentarse situaciones de orden moral y económico que le impidan a un funcionario actuar en forma objetiva e independiente, porque le sea particularmente conveniente. </v>
          </cell>
          <cell r="E113" t="str">
            <v>Corrupción</v>
          </cell>
          <cell r="F113" t="str">
            <v>SI</v>
          </cell>
          <cell r="G113" t="str">
            <v>SI</v>
          </cell>
          <cell r="H113" t="str">
            <v>SI</v>
          </cell>
          <cell r="I113" t="str">
            <v>SI</v>
          </cell>
          <cell r="J113" t="str">
            <v>SI</v>
          </cell>
          <cell r="K113" t="str">
            <v>SI</v>
          </cell>
          <cell r="L113" t="str">
            <v>SI</v>
          </cell>
          <cell r="M113" t="str">
            <v>SI</v>
          </cell>
          <cell r="N113" t="str">
            <v>SI</v>
          </cell>
          <cell r="O113" t="str">
            <v>SI</v>
          </cell>
          <cell r="P113" t="str">
            <v>SI</v>
          </cell>
          <cell r="Q113" t="str">
            <v>SI</v>
          </cell>
          <cell r="R113" t="str">
            <v>SI</v>
          </cell>
          <cell r="S113" t="str">
            <v>SI</v>
          </cell>
          <cell r="T113" t="str">
            <v>SI</v>
          </cell>
          <cell r="U113" t="str">
            <v>NO</v>
          </cell>
          <cell r="V113" t="str">
            <v>SI</v>
          </cell>
          <cell r="W113" t="str">
            <v>SI</v>
          </cell>
          <cell r="X113" t="str">
            <v>NO</v>
          </cell>
          <cell r="Y113">
            <v>17</v>
          </cell>
          <cell r="Z113" t="str">
            <v>Catastrófico</v>
          </cell>
          <cell r="AA113">
            <v>1</v>
          </cell>
        </row>
        <row r="114">
          <cell r="C114">
            <v>6</v>
          </cell>
          <cell r="D114" t="str">
            <v>Posibilidad de recibir o solicitar cualquier dádiva o beneficio a nombre propio o de terceros con el fin de celebrar un contrato.</v>
          </cell>
          <cell r="E114" t="str">
            <v>Corrupción</v>
          </cell>
          <cell r="F114" t="str">
            <v>SI</v>
          </cell>
          <cell r="G114" t="str">
            <v>SI</v>
          </cell>
          <cell r="H114" t="str">
            <v>SI</v>
          </cell>
          <cell r="I114" t="str">
            <v>SI</v>
          </cell>
          <cell r="J114" t="str">
            <v>SI</v>
          </cell>
          <cell r="K114" t="str">
            <v>SI</v>
          </cell>
          <cell r="L114" t="str">
            <v>SI</v>
          </cell>
          <cell r="M114" t="str">
            <v>SI</v>
          </cell>
          <cell r="N114" t="str">
            <v>SI</v>
          </cell>
          <cell r="O114" t="str">
            <v>SI</v>
          </cell>
          <cell r="P114" t="str">
            <v>SI</v>
          </cell>
          <cell r="Q114" t="str">
            <v>SI</v>
          </cell>
          <cell r="R114" t="str">
            <v>SI</v>
          </cell>
          <cell r="S114" t="str">
            <v>SI</v>
          </cell>
          <cell r="T114" t="str">
            <v>SI</v>
          </cell>
          <cell r="U114" t="str">
            <v>NO</v>
          </cell>
          <cell r="V114" t="str">
            <v>SI</v>
          </cell>
          <cell r="W114" t="str">
            <v>SI</v>
          </cell>
          <cell r="X114" t="str">
            <v>NO</v>
          </cell>
          <cell r="Y114">
            <v>17</v>
          </cell>
          <cell r="Z114" t="str">
            <v>Catastrófico</v>
          </cell>
          <cell r="AA114">
            <v>1</v>
          </cell>
        </row>
        <row r="115">
          <cell r="C115">
            <v>7</v>
          </cell>
          <cell r="D115" t="str">
            <v xml:space="preserve">Posibilidad de que un funcionario reciba u ofrezca un soborno, con el fin de dar o recibir un trato especial con una compañía o persona natural. </v>
          </cell>
          <cell r="E115" t="str">
            <v>Corrupción</v>
          </cell>
          <cell r="F115" t="str">
            <v>SI</v>
          </cell>
          <cell r="G115" t="str">
            <v>SI</v>
          </cell>
          <cell r="H115" t="str">
            <v>SI</v>
          </cell>
          <cell r="I115" t="str">
            <v>SI</v>
          </cell>
          <cell r="J115" t="str">
            <v>SI</v>
          </cell>
          <cell r="K115" t="str">
            <v>SI</v>
          </cell>
          <cell r="L115" t="str">
            <v>SI</v>
          </cell>
          <cell r="M115" t="str">
            <v>SI</v>
          </cell>
          <cell r="N115" t="str">
            <v>SI</v>
          </cell>
          <cell r="O115" t="str">
            <v>SI</v>
          </cell>
          <cell r="P115" t="str">
            <v>SI</v>
          </cell>
          <cell r="Q115" t="str">
            <v>SI</v>
          </cell>
          <cell r="R115" t="str">
            <v>SI</v>
          </cell>
          <cell r="S115" t="str">
            <v>SI</v>
          </cell>
          <cell r="T115" t="str">
            <v>SI</v>
          </cell>
          <cell r="U115" t="str">
            <v>NO</v>
          </cell>
          <cell r="V115" t="str">
            <v>SI</v>
          </cell>
          <cell r="W115" t="str">
            <v>SI</v>
          </cell>
          <cell r="X115" t="str">
            <v>NO</v>
          </cell>
          <cell r="Y115">
            <v>17</v>
          </cell>
          <cell r="Z115" t="str">
            <v>Catastrófico</v>
          </cell>
          <cell r="AA115">
            <v>1</v>
          </cell>
        </row>
        <row r="116">
          <cell r="C116">
            <v>8</v>
          </cell>
          <cell r="D116" t="str">
            <v>Puede incitar la participación de varias personas o compañías para cometer un delito buscando el beneficio propio. Concierto para delinquir.</v>
          </cell>
          <cell r="E116" t="str">
            <v>Corrupción</v>
          </cell>
          <cell r="F116" t="str">
            <v>SI</v>
          </cell>
          <cell r="G116" t="str">
            <v>SI</v>
          </cell>
          <cell r="H116" t="str">
            <v>SI</v>
          </cell>
          <cell r="I116" t="str">
            <v>SI</v>
          </cell>
          <cell r="J116" t="str">
            <v>SI</v>
          </cell>
          <cell r="K116" t="str">
            <v>SI</v>
          </cell>
          <cell r="L116" t="str">
            <v>SI</v>
          </cell>
          <cell r="M116" t="str">
            <v>SI</v>
          </cell>
          <cell r="N116" t="str">
            <v>SI</v>
          </cell>
          <cell r="O116" t="str">
            <v>SI</v>
          </cell>
          <cell r="P116" t="str">
            <v>SI</v>
          </cell>
          <cell r="Q116" t="str">
            <v>SI</v>
          </cell>
          <cell r="R116" t="str">
            <v>SI</v>
          </cell>
          <cell r="S116" t="str">
            <v>SI</v>
          </cell>
          <cell r="T116" t="str">
            <v>SI</v>
          </cell>
          <cell r="U116" t="str">
            <v>NO</v>
          </cell>
          <cell r="V116" t="str">
            <v>SI</v>
          </cell>
          <cell r="W116" t="str">
            <v>SI</v>
          </cell>
          <cell r="X116" t="str">
            <v>SI</v>
          </cell>
          <cell r="Y116">
            <v>18</v>
          </cell>
          <cell r="Z116" t="str">
            <v>Catastrófico</v>
          </cell>
          <cell r="AA116">
            <v>1</v>
          </cell>
        </row>
        <row r="117">
          <cell r="C117">
            <v>9</v>
          </cell>
          <cell r="D117" t="str">
            <v xml:space="preserve">Puede ocurrir que un funcionario abuse de su cargo o funciones para inducir a otra persona a dar o prometer dinero o cualquier otro beneficio indebido. </v>
          </cell>
          <cell r="E117" t="str">
            <v>Corrupción</v>
          </cell>
          <cell r="F117" t="str">
            <v>SI</v>
          </cell>
          <cell r="G117" t="str">
            <v>SI</v>
          </cell>
          <cell r="H117" t="str">
            <v>SI</v>
          </cell>
          <cell r="I117" t="str">
            <v>SI</v>
          </cell>
          <cell r="J117" t="str">
            <v>SI</v>
          </cell>
          <cell r="K117" t="str">
            <v>SI</v>
          </cell>
          <cell r="L117" t="str">
            <v>SI</v>
          </cell>
          <cell r="M117" t="str">
            <v>SI</v>
          </cell>
          <cell r="N117" t="str">
            <v>SI</v>
          </cell>
          <cell r="O117" t="str">
            <v>SI</v>
          </cell>
          <cell r="P117" t="str">
            <v>SI</v>
          </cell>
          <cell r="Q117" t="str">
            <v>SI</v>
          </cell>
          <cell r="R117" t="str">
            <v>SI</v>
          </cell>
          <cell r="S117" t="str">
            <v>SI</v>
          </cell>
          <cell r="T117" t="str">
            <v>SI</v>
          </cell>
          <cell r="U117" t="str">
            <v>NO</v>
          </cell>
          <cell r="V117" t="str">
            <v>SI</v>
          </cell>
          <cell r="W117" t="str">
            <v>SI</v>
          </cell>
          <cell r="X117" t="str">
            <v>NO</v>
          </cell>
          <cell r="Y117">
            <v>17</v>
          </cell>
          <cell r="Z117" t="str">
            <v>Catastrófico</v>
          </cell>
          <cell r="AA117">
            <v>1</v>
          </cell>
        </row>
        <row r="118">
          <cell r="C118">
            <v>10</v>
          </cell>
          <cell r="D118" t="str">
            <v>Puede ocurrir que teniendo conocimiento de una conducta delictiva, no se informe a las autoridades por temor a repercusiones sociales o financieras. Omisión de denuncia</v>
          </cell>
          <cell r="E118" t="str">
            <v>Corrupción</v>
          </cell>
          <cell r="F118" t="str">
            <v>SI</v>
          </cell>
          <cell r="G118" t="str">
            <v>SI</v>
          </cell>
          <cell r="H118" t="str">
            <v>SI</v>
          </cell>
          <cell r="I118" t="str">
            <v>SI</v>
          </cell>
          <cell r="J118" t="str">
            <v>SI</v>
          </cell>
          <cell r="K118" t="str">
            <v>SI</v>
          </cell>
          <cell r="L118" t="str">
            <v>SI</v>
          </cell>
          <cell r="M118" t="str">
            <v>SI</v>
          </cell>
          <cell r="N118" t="str">
            <v>SI</v>
          </cell>
          <cell r="O118" t="str">
            <v>SI</v>
          </cell>
          <cell r="P118" t="str">
            <v>SI</v>
          </cell>
          <cell r="Q118" t="str">
            <v>SI</v>
          </cell>
          <cell r="R118" t="str">
            <v>SI</v>
          </cell>
          <cell r="S118" t="str">
            <v>SI</v>
          </cell>
          <cell r="T118" t="str">
            <v>SI</v>
          </cell>
          <cell r="U118" t="str">
            <v>NO</v>
          </cell>
          <cell r="V118" t="str">
            <v>SI</v>
          </cell>
          <cell r="W118" t="str">
            <v>SI</v>
          </cell>
          <cell r="X118" t="str">
            <v>NO</v>
          </cell>
          <cell r="Y118">
            <v>17</v>
          </cell>
          <cell r="Z118" t="str">
            <v>Catastrófico</v>
          </cell>
          <cell r="AA118">
            <v>1</v>
          </cell>
        </row>
        <row r="119">
          <cell r="C119">
            <v>11</v>
          </cell>
          <cell r="D119" t="str">
            <v xml:space="preserve">Posibilidad de que uno o varios funcionarios utilicen de forma  indebida la información  privilegiada de los sistemas de información para obtener beneficio privado. </v>
          </cell>
          <cell r="E119" t="str">
            <v>Corrupción</v>
          </cell>
          <cell r="F119" t="str">
            <v>SI</v>
          </cell>
          <cell r="G119" t="str">
            <v>SI</v>
          </cell>
          <cell r="H119" t="str">
            <v>SI</v>
          </cell>
          <cell r="I119" t="str">
            <v>SI</v>
          </cell>
          <cell r="J119" t="str">
            <v>SI</v>
          </cell>
          <cell r="K119" t="str">
            <v>SI</v>
          </cell>
          <cell r="L119" t="str">
            <v>SI</v>
          </cell>
          <cell r="M119" t="str">
            <v>SI</v>
          </cell>
          <cell r="N119" t="str">
            <v>SI</v>
          </cell>
          <cell r="O119" t="str">
            <v>SI</v>
          </cell>
          <cell r="P119" t="str">
            <v>SI</v>
          </cell>
          <cell r="Q119" t="str">
            <v>SI</v>
          </cell>
          <cell r="R119" t="str">
            <v>SI</v>
          </cell>
          <cell r="S119" t="str">
            <v>SI</v>
          </cell>
          <cell r="T119" t="str">
            <v>SI</v>
          </cell>
          <cell r="U119" t="str">
            <v>NO</v>
          </cell>
          <cell r="V119" t="str">
            <v>SI</v>
          </cell>
          <cell r="W119" t="str">
            <v>SI</v>
          </cell>
          <cell r="X119" t="str">
            <v>NO</v>
          </cell>
          <cell r="Y119">
            <v>17</v>
          </cell>
          <cell r="Z119" t="str">
            <v>Catastrófico</v>
          </cell>
          <cell r="AA119">
            <v>1</v>
          </cell>
        </row>
        <row r="120">
          <cell r="C120">
            <v>13</v>
          </cell>
          <cell r="D120" t="str">
            <v>Puede ocurrir apropiación ilegal, en beneficio propio o de un tercero, de los bienes del estado.</v>
          </cell>
          <cell r="E120" t="str">
            <v>Corrupción</v>
          </cell>
          <cell r="F120" t="str">
            <v>SI</v>
          </cell>
          <cell r="G120" t="str">
            <v>SI</v>
          </cell>
          <cell r="H120" t="str">
            <v>SI</v>
          </cell>
          <cell r="I120" t="str">
            <v>SI</v>
          </cell>
          <cell r="J120" t="str">
            <v>SI</v>
          </cell>
          <cell r="K120" t="str">
            <v>SI</v>
          </cell>
          <cell r="L120" t="str">
            <v>SI</v>
          </cell>
          <cell r="M120" t="str">
            <v>SI</v>
          </cell>
          <cell r="N120" t="str">
            <v>SI</v>
          </cell>
          <cell r="O120" t="str">
            <v>SI</v>
          </cell>
          <cell r="P120" t="str">
            <v>SI</v>
          </cell>
          <cell r="Q120" t="str">
            <v>SI</v>
          </cell>
          <cell r="R120" t="str">
            <v>SI</v>
          </cell>
          <cell r="S120" t="str">
            <v>SI</v>
          </cell>
          <cell r="T120" t="str">
            <v>SI</v>
          </cell>
          <cell r="U120" t="str">
            <v>SI</v>
          </cell>
          <cell r="V120" t="str">
            <v>SI</v>
          </cell>
          <cell r="W120" t="str">
            <v>SI</v>
          </cell>
          <cell r="X120" t="str">
            <v>NO</v>
          </cell>
          <cell r="Y120">
            <v>18</v>
          </cell>
          <cell r="Z120" t="str">
            <v>Catastrófico</v>
          </cell>
          <cell r="AA120">
            <v>1</v>
          </cell>
        </row>
        <row r="121">
          <cell r="C121">
            <v>1</v>
          </cell>
          <cell r="D121" t="str">
            <v>Posibilidad de que un funcionario vaya mas allá de las funciones designadas con el fin de obtener un beneficio privado.</v>
          </cell>
          <cell r="E121" t="str">
            <v>Corrupción</v>
          </cell>
          <cell r="F121" t="str">
            <v>SI</v>
          </cell>
          <cell r="G121" t="str">
            <v>SI</v>
          </cell>
          <cell r="H121" t="str">
            <v>SI</v>
          </cell>
          <cell r="I121" t="str">
            <v>SI</v>
          </cell>
          <cell r="J121" t="str">
            <v>SI</v>
          </cell>
          <cell r="K121" t="str">
            <v>SI</v>
          </cell>
          <cell r="L121" t="str">
            <v>SI</v>
          </cell>
          <cell r="M121" t="str">
            <v>SI</v>
          </cell>
          <cell r="N121" t="str">
            <v>SI</v>
          </cell>
          <cell r="O121" t="str">
            <v>SI</v>
          </cell>
          <cell r="P121" t="str">
            <v>SI</v>
          </cell>
          <cell r="Q121" t="str">
            <v>SI</v>
          </cell>
          <cell r="R121" t="str">
            <v>SI</v>
          </cell>
          <cell r="S121" t="str">
            <v>SI</v>
          </cell>
          <cell r="T121" t="str">
            <v>SI</v>
          </cell>
          <cell r="U121" t="str">
            <v>NO</v>
          </cell>
          <cell r="V121" t="str">
            <v>SI</v>
          </cell>
          <cell r="W121" t="str">
            <v>SI</v>
          </cell>
          <cell r="X121" t="str">
            <v>NO</v>
          </cell>
          <cell r="Y121">
            <v>17</v>
          </cell>
          <cell r="Z121" t="str">
            <v>Catastrófico</v>
          </cell>
          <cell r="AA121">
            <v>1</v>
          </cell>
        </row>
        <row r="122">
          <cell r="C122">
            <v>3</v>
          </cell>
          <cell r="D122" t="str">
            <v>Puede ocurrir intercambio extraoficial de favores, en el cual un individuo se beneficie a si mismo o aun tercero. Amiguismo y clientelismo.</v>
          </cell>
          <cell r="E122" t="str">
            <v>Corrupción</v>
          </cell>
          <cell r="F122" t="str">
            <v>SI</v>
          </cell>
          <cell r="G122" t="str">
            <v>SI</v>
          </cell>
          <cell r="H122" t="str">
            <v>SI</v>
          </cell>
          <cell r="I122" t="str">
            <v>SI</v>
          </cell>
          <cell r="J122" t="str">
            <v>SI</v>
          </cell>
          <cell r="K122" t="str">
            <v>SI</v>
          </cell>
          <cell r="L122" t="str">
            <v>SI</v>
          </cell>
          <cell r="M122" t="str">
            <v>SI</v>
          </cell>
          <cell r="N122" t="str">
            <v>SI</v>
          </cell>
          <cell r="O122" t="str">
            <v>SI</v>
          </cell>
          <cell r="P122" t="str">
            <v>SI</v>
          </cell>
          <cell r="Q122" t="str">
            <v>SI</v>
          </cell>
          <cell r="R122" t="str">
            <v>SI</v>
          </cell>
          <cell r="S122" t="str">
            <v>SI</v>
          </cell>
          <cell r="T122" t="str">
            <v>SI</v>
          </cell>
          <cell r="U122" t="str">
            <v>NO</v>
          </cell>
          <cell r="V122" t="str">
            <v>SI</v>
          </cell>
          <cell r="W122" t="str">
            <v>SI</v>
          </cell>
          <cell r="X122" t="str">
            <v>NO</v>
          </cell>
          <cell r="Y122">
            <v>17</v>
          </cell>
          <cell r="Z122" t="str">
            <v>Catastrófico</v>
          </cell>
          <cell r="AA122">
            <v>1</v>
          </cell>
        </row>
        <row r="123">
          <cell r="C123">
            <v>4</v>
          </cell>
          <cell r="D123" t="str">
            <v xml:space="preserve">Puede presentarse situaciones de orden moral y económico que le impidan a un funcionario actuar en forma objetiva e independiente, porque le sea particularmente conveniente. </v>
          </cell>
          <cell r="E123" t="str">
            <v>Corrupción</v>
          </cell>
          <cell r="F123" t="str">
            <v>SI</v>
          </cell>
          <cell r="G123" t="str">
            <v>SI</v>
          </cell>
          <cell r="H123" t="str">
            <v>SI</v>
          </cell>
          <cell r="I123" t="str">
            <v>SI</v>
          </cell>
          <cell r="J123" t="str">
            <v>SI</v>
          </cell>
          <cell r="K123" t="str">
            <v>SI</v>
          </cell>
          <cell r="L123" t="str">
            <v>SI</v>
          </cell>
          <cell r="M123" t="str">
            <v>SI</v>
          </cell>
          <cell r="N123" t="str">
            <v>SI</v>
          </cell>
          <cell r="O123" t="str">
            <v>SI</v>
          </cell>
          <cell r="P123" t="str">
            <v>SI</v>
          </cell>
          <cell r="Q123" t="str">
            <v>SI</v>
          </cell>
          <cell r="R123" t="str">
            <v>SI</v>
          </cell>
          <cell r="S123" t="str">
            <v>SI</v>
          </cell>
          <cell r="T123" t="str">
            <v>SI</v>
          </cell>
          <cell r="U123" t="str">
            <v>NO</v>
          </cell>
          <cell r="V123" t="str">
            <v>SI</v>
          </cell>
          <cell r="W123" t="str">
            <v>SI</v>
          </cell>
          <cell r="X123" t="str">
            <v>SI</v>
          </cell>
          <cell r="Y123">
            <v>18</v>
          </cell>
          <cell r="Z123" t="str">
            <v>Catastrófico</v>
          </cell>
          <cell r="AA123">
            <v>1</v>
          </cell>
        </row>
        <row r="124">
          <cell r="C124">
            <v>6</v>
          </cell>
          <cell r="D124" t="str">
            <v>Posibilidad de recibir o solicitar cualquier dádiva o beneficio a nombre propio o de terceros con el fin de celebrar un contrato.</v>
          </cell>
          <cell r="E124" t="str">
            <v>Corrupción</v>
          </cell>
          <cell r="F124" t="str">
            <v>SI</v>
          </cell>
          <cell r="G124" t="str">
            <v>SI</v>
          </cell>
          <cell r="H124" t="str">
            <v>SI</v>
          </cell>
          <cell r="I124" t="str">
            <v>SI</v>
          </cell>
          <cell r="J124" t="str">
            <v>SI</v>
          </cell>
          <cell r="K124" t="str">
            <v>SI</v>
          </cell>
          <cell r="L124" t="str">
            <v>SI</v>
          </cell>
          <cell r="M124" t="str">
            <v>SI</v>
          </cell>
          <cell r="N124" t="str">
            <v>SI</v>
          </cell>
          <cell r="O124" t="str">
            <v>SI</v>
          </cell>
          <cell r="P124" t="str">
            <v>SI</v>
          </cell>
          <cell r="Q124" t="str">
            <v>SI</v>
          </cell>
          <cell r="R124" t="str">
            <v>SI</v>
          </cell>
          <cell r="S124" t="str">
            <v>SI</v>
          </cell>
          <cell r="T124" t="str">
            <v>SI</v>
          </cell>
          <cell r="U124" t="str">
            <v>NO</v>
          </cell>
          <cell r="V124" t="str">
            <v>SI</v>
          </cell>
          <cell r="W124" t="str">
            <v>SI</v>
          </cell>
          <cell r="X124" t="str">
            <v>SI</v>
          </cell>
          <cell r="Y124">
            <v>18</v>
          </cell>
          <cell r="Z124" t="str">
            <v>Catastrófico</v>
          </cell>
          <cell r="AA124">
            <v>1</v>
          </cell>
        </row>
        <row r="125">
          <cell r="C125">
            <v>7</v>
          </cell>
          <cell r="D125" t="str">
            <v xml:space="preserve">Posibilidad de que un funcionario reciba u ofrezca un soborno, con el fin de dar o recibir un trato especial con una compañía o persona natural. </v>
          </cell>
          <cell r="E125" t="str">
            <v>Corrupción</v>
          </cell>
          <cell r="F125" t="str">
            <v>SI</v>
          </cell>
          <cell r="G125" t="str">
            <v>SI</v>
          </cell>
          <cell r="H125" t="str">
            <v>SI</v>
          </cell>
          <cell r="I125" t="str">
            <v>SI</v>
          </cell>
          <cell r="J125" t="str">
            <v>SI</v>
          </cell>
          <cell r="K125" t="str">
            <v>SI</v>
          </cell>
          <cell r="L125" t="str">
            <v>SI</v>
          </cell>
          <cell r="M125" t="str">
            <v>SI</v>
          </cell>
          <cell r="N125" t="str">
            <v>SI</v>
          </cell>
          <cell r="O125" t="str">
            <v>SI</v>
          </cell>
          <cell r="P125" t="str">
            <v>SI</v>
          </cell>
          <cell r="Q125" t="str">
            <v>SI</v>
          </cell>
          <cell r="R125" t="str">
            <v>SI</v>
          </cell>
          <cell r="S125" t="str">
            <v>SI</v>
          </cell>
          <cell r="T125" t="str">
            <v>SI</v>
          </cell>
          <cell r="U125" t="str">
            <v>NO</v>
          </cell>
          <cell r="V125" t="str">
            <v>SI</v>
          </cell>
          <cell r="W125" t="str">
            <v>SI</v>
          </cell>
          <cell r="X125" t="str">
            <v>SI</v>
          </cell>
          <cell r="Y125">
            <v>18</v>
          </cell>
          <cell r="Z125" t="str">
            <v>Catastrófico</v>
          </cell>
          <cell r="AA125">
            <v>1</v>
          </cell>
        </row>
        <row r="126">
          <cell r="C126">
            <v>8</v>
          </cell>
          <cell r="D126" t="str">
            <v>Puede incitar la participación de varias personas o compañías para cometer un delito buscando el beneficio propio. Concierto para delinquir.</v>
          </cell>
          <cell r="E126" t="str">
            <v>Corrupción</v>
          </cell>
          <cell r="F126" t="str">
            <v>SI</v>
          </cell>
          <cell r="G126" t="str">
            <v>SI</v>
          </cell>
          <cell r="H126" t="str">
            <v>SI</v>
          </cell>
          <cell r="I126" t="str">
            <v>SI</v>
          </cell>
          <cell r="J126" t="str">
            <v>SI</v>
          </cell>
          <cell r="K126" t="str">
            <v>SI</v>
          </cell>
          <cell r="L126" t="str">
            <v>SI</v>
          </cell>
          <cell r="M126" t="str">
            <v>SI</v>
          </cell>
          <cell r="N126" t="str">
            <v>SI</v>
          </cell>
          <cell r="O126" t="str">
            <v>SI</v>
          </cell>
          <cell r="P126" t="str">
            <v>SI</v>
          </cell>
          <cell r="Q126" t="str">
            <v>SI</v>
          </cell>
          <cell r="R126" t="str">
            <v>SI</v>
          </cell>
          <cell r="S126" t="str">
            <v>SI</v>
          </cell>
          <cell r="T126" t="str">
            <v>SI</v>
          </cell>
          <cell r="U126" t="str">
            <v>NO</v>
          </cell>
          <cell r="V126" t="str">
            <v>SI</v>
          </cell>
          <cell r="W126" t="str">
            <v>SI</v>
          </cell>
          <cell r="X126" t="str">
            <v>NO</v>
          </cell>
          <cell r="Y126">
            <v>17</v>
          </cell>
          <cell r="Z126" t="str">
            <v>Catastrófico</v>
          </cell>
          <cell r="AA126">
            <v>1</v>
          </cell>
        </row>
        <row r="127">
          <cell r="C127">
            <v>9</v>
          </cell>
          <cell r="D127" t="str">
            <v xml:space="preserve">Puede ocurrir que un funcionario abuse de su cargo o funciones para inducir a otra persona a dar o prometer dinero o cualquier otro beneficio indebido. </v>
          </cell>
          <cell r="E127" t="str">
            <v>Corrupción</v>
          </cell>
          <cell r="F127" t="str">
            <v>SI</v>
          </cell>
          <cell r="G127" t="str">
            <v>SI</v>
          </cell>
          <cell r="H127" t="str">
            <v>SI</v>
          </cell>
          <cell r="I127" t="str">
            <v>SI</v>
          </cell>
          <cell r="J127" t="str">
            <v>SI</v>
          </cell>
          <cell r="K127" t="str">
            <v>SI</v>
          </cell>
          <cell r="L127" t="str">
            <v>SI</v>
          </cell>
          <cell r="M127" t="str">
            <v>SI</v>
          </cell>
          <cell r="N127" t="str">
            <v>SI</v>
          </cell>
          <cell r="O127" t="str">
            <v>SI</v>
          </cell>
          <cell r="P127" t="str">
            <v>SI</v>
          </cell>
          <cell r="Q127" t="str">
            <v>SI</v>
          </cell>
          <cell r="R127" t="str">
            <v>SI</v>
          </cell>
          <cell r="S127" t="str">
            <v>SI</v>
          </cell>
          <cell r="T127" t="str">
            <v>SI</v>
          </cell>
          <cell r="U127" t="str">
            <v>NO</v>
          </cell>
          <cell r="V127" t="str">
            <v>SI</v>
          </cell>
          <cell r="W127" t="str">
            <v>SI</v>
          </cell>
          <cell r="X127" t="str">
            <v>NO</v>
          </cell>
          <cell r="Y127">
            <v>17</v>
          </cell>
          <cell r="Z127" t="str">
            <v>Catastrófico</v>
          </cell>
          <cell r="AA127">
            <v>1</v>
          </cell>
        </row>
        <row r="128">
          <cell r="C128">
            <v>10</v>
          </cell>
          <cell r="D128" t="str">
            <v>Puede ocurrir que teniendo conocimiento de una conducta delictiva, no se informe a las autoridades por temor a repercusiones sociales o financieras. Omisión de denuncia</v>
          </cell>
          <cell r="E128" t="str">
            <v>Corrupción</v>
          </cell>
          <cell r="F128" t="str">
            <v>SI</v>
          </cell>
          <cell r="G128" t="str">
            <v>SI</v>
          </cell>
          <cell r="H128" t="str">
            <v>SI</v>
          </cell>
          <cell r="I128" t="str">
            <v>SI</v>
          </cell>
          <cell r="J128" t="str">
            <v>SI</v>
          </cell>
          <cell r="K128" t="str">
            <v>SI</v>
          </cell>
          <cell r="L128" t="str">
            <v>SI</v>
          </cell>
          <cell r="M128" t="str">
            <v>SI</v>
          </cell>
          <cell r="N128" t="str">
            <v>SI</v>
          </cell>
          <cell r="O128" t="str">
            <v>SI</v>
          </cell>
          <cell r="P128" t="str">
            <v>SI</v>
          </cell>
          <cell r="Q128" t="str">
            <v>SI</v>
          </cell>
          <cell r="R128" t="str">
            <v>SI</v>
          </cell>
          <cell r="S128" t="str">
            <v>SI</v>
          </cell>
          <cell r="T128" t="str">
            <v>SI</v>
          </cell>
          <cell r="U128" t="str">
            <v>NO</v>
          </cell>
          <cell r="V128" t="str">
            <v>SI</v>
          </cell>
          <cell r="W128" t="str">
            <v>SI</v>
          </cell>
          <cell r="X128" t="str">
            <v>SI</v>
          </cell>
          <cell r="Y128">
            <v>18</v>
          </cell>
          <cell r="Z128" t="str">
            <v>Catastrófico</v>
          </cell>
          <cell r="AA128">
            <v>1</v>
          </cell>
        </row>
        <row r="129">
          <cell r="C129">
            <v>11</v>
          </cell>
          <cell r="D129" t="str">
            <v xml:space="preserve">Posibilidad de que uno o varios funcionarios utilicen de forma  indebida la información  privilegiada de los sistemas de información para obtener beneficio privado. </v>
          </cell>
          <cell r="E129" t="str">
            <v>Corrupción</v>
          </cell>
          <cell r="F129" t="str">
            <v>SI</v>
          </cell>
          <cell r="G129" t="str">
            <v>SI</v>
          </cell>
          <cell r="H129" t="str">
            <v>SI</v>
          </cell>
          <cell r="I129" t="str">
            <v>SI</v>
          </cell>
          <cell r="J129" t="str">
            <v>SI</v>
          </cell>
          <cell r="K129" t="str">
            <v>SI</v>
          </cell>
          <cell r="L129" t="str">
            <v>SI</v>
          </cell>
          <cell r="M129" t="str">
            <v>SI</v>
          </cell>
          <cell r="N129" t="str">
            <v>SI</v>
          </cell>
          <cell r="O129" t="str">
            <v>SI</v>
          </cell>
          <cell r="P129" t="str">
            <v>SI</v>
          </cell>
          <cell r="Q129" t="str">
            <v>SI</v>
          </cell>
          <cell r="R129" t="str">
            <v>SI</v>
          </cell>
          <cell r="S129" t="str">
            <v>SI</v>
          </cell>
          <cell r="T129" t="str">
            <v>SI</v>
          </cell>
          <cell r="U129" t="str">
            <v>NO</v>
          </cell>
          <cell r="V129" t="str">
            <v>SI</v>
          </cell>
          <cell r="W129" t="str">
            <v>SI</v>
          </cell>
          <cell r="X129" t="str">
            <v>SI</v>
          </cell>
          <cell r="Y129">
            <v>18</v>
          </cell>
          <cell r="Z129" t="str">
            <v>Catastrófico</v>
          </cell>
          <cell r="AA129">
            <v>1</v>
          </cell>
        </row>
        <row r="130">
          <cell r="C130">
            <v>13</v>
          </cell>
          <cell r="D130" t="str">
            <v>Puede ocurrir apropiación ilegal, en beneficio propio o de un tercero, de los bienes del estado.</v>
          </cell>
          <cell r="E130" t="str">
            <v>Corrupción</v>
          </cell>
          <cell r="F130" t="str">
            <v>SI</v>
          </cell>
          <cell r="G130" t="str">
            <v>SI</v>
          </cell>
          <cell r="H130" t="str">
            <v>SI</v>
          </cell>
          <cell r="I130" t="str">
            <v>SI</v>
          </cell>
          <cell r="J130" t="str">
            <v>SI</v>
          </cell>
          <cell r="K130" t="str">
            <v>SI</v>
          </cell>
          <cell r="L130" t="str">
            <v>SI</v>
          </cell>
          <cell r="M130" t="str">
            <v>SI</v>
          </cell>
          <cell r="N130" t="str">
            <v>SI</v>
          </cell>
          <cell r="O130" t="str">
            <v>SI</v>
          </cell>
          <cell r="P130" t="str">
            <v>SI</v>
          </cell>
          <cell r="Q130" t="str">
            <v>SI</v>
          </cell>
          <cell r="R130" t="str">
            <v>SI</v>
          </cell>
          <cell r="S130" t="str">
            <v>SI</v>
          </cell>
          <cell r="T130" t="str">
            <v>SI</v>
          </cell>
          <cell r="U130" t="str">
            <v>NO</v>
          </cell>
          <cell r="V130" t="str">
            <v>SI</v>
          </cell>
          <cell r="W130" t="str">
            <v>SI</v>
          </cell>
          <cell r="X130" t="str">
            <v>SI</v>
          </cell>
          <cell r="Y130">
            <v>18</v>
          </cell>
          <cell r="Z130" t="str">
            <v>Catastrófico</v>
          </cell>
          <cell r="AA130">
            <v>1</v>
          </cell>
        </row>
        <row r="131">
          <cell r="C131">
            <v>6</v>
          </cell>
          <cell r="D131" t="str">
            <v>Posibilidad de recibir o solicitar cualquier dádiva o beneficio a nombre propio o de terceros con el fin de celebrar un contrato.</v>
          </cell>
          <cell r="E131" t="str">
            <v>Corrupción</v>
          </cell>
          <cell r="F131" t="str">
            <v>NO</v>
          </cell>
          <cell r="G131" t="str">
            <v>NO</v>
          </cell>
          <cell r="H131" t="str">
            <v>NO</v>
          </cell>
          <cell r="I131" t="str">
            <v>NO</v>
          </cell>
          <cell r="J131" t="str">
            <v>NO</v>
          </cell>
          <cell r="K131" t="str">
            <v>NO</v>
          </cell>
          <cell r="L131" t="str">
            <v>NO</v>
          </cell>
          <cell r="M131" t="str">
            <v>NO</v>
          </cell>
          <cell r="N131" t="str">
            <v>NO</v>
          </cell>
          <cell r="O131" t="str">
            <v>NO</v>
          </cell>
          <cell r="P131" t="str">
            <v>NO</v>
          </cell>
          <cell r="Q131" t="str">
            <v>NO</v>
          </cell>
          <cell r="R131" t="str">
            <v>NO</v>
          </cell>
          <cell r="S131" t="str">
            <v>NO</v>
          </cell>
          <cell r="T131" t="str">
            <v>NO</v>
          </cell>
          <cell r="U131" t="str">
            <v>NO</v>
          </cell>
          <cell r="V131" t="str">
            <v>NO</v>
          </cell>
          <cell r="W131" t="str">
            <v>NO</v>
          </cell>
          <cell r="X131" t="str">
            <v>NO</v>
          </cell>
          <cell r="Y131">
            <v>0</v>
          </cell>
          <cell r="Z131" t="str">
            <v>Moderado</v>
          </cell>
          <cell r="AA131">
            <v>0.6</v>
          </cell>
        </row>
        <row r="132">
          <cell r="C132">
            <v>7</v>
          </cell>
          <cell r="D132" t="str">
            <v xml:space="preserve">Posibilidad de que un funcionario reciba u ofrezca un soborno, con el fin de dar o recibir un trato especial con una compañía o persona natural. </v>
          </cell>
          <cell r="E132" t="str">
            <v>Corrupción</v>
          </cell>
          <cell r="F132" t="str">
            <v>NO</v>
          </cell>
          <cell r="G132" t="str">
            <v>NO</v>
          </cell>
          <cell r="H132" t="str">
            <v>NO</v>
          </cell>
          <cell r="I132" t="str">
            <v>NO</v>
          </cell>
          <cell r="J132" t="str">
            <v>NO</v>
          </cell>
          <cell r="K132" t="str">
            <v>NO</v>
          </cell>
          <cell r="L132" t="str">
            <v>NO</v>
          </cell>
          <cell r="M132" t="str">
            <v>NO</v>
          </cell>
          <cell r="N132" t="str">
            <v>NO</v>
          </cell>
          <cell r="O132" t="str">
            <v>NO</v>
          </cell>
          <cell r="P132" t="str">
            <v>NO</v>
          </cell>
          <cell r="Q132" t="str">
            <v>NO</v>
          </cell>
          <cell r="R132" t="str">
            <v>NO</v>
          </cell>
          <cell r="S132" t="str">
            <v>NO</v>
          </cell>
          <cell r="T132" t="str">
            <v>NO</v>
          </cell>
          <cell r="U132" t="str">
            <v>NO</v>
          </cell>
          <cell r="V132" t="str">
            <v>NO</v>
          </cell>
          <cell r="W132" t="str">
            <v>NO</v>
          </cell>
          <cell r="X132" t="str">
            <v>NO</v>
          </cell>
          <cell r="Y132">
            <v>0</v>
          </cell>
          <cell r="Z132" t="str">
            <v>Moderado</v>
          </cell>
          <cell r="AA132">
            <v>0.6</v>
          </cell>
        </row>
        <row r="133">
          <cell r="C133">
            <v>8</v>
          </cell>
          <cell r="D133" t="str">
            <v>Puede incitar la participación de varias personas o compañías para cometer un delito buscando el beneficio propio. Concierto para delinquir.</v>
          </cell>
          <cell r="E133" t="str">
            <v>Corrupción</v>
          </cell>
          <cell r="F133" t="str">
            <v>NO</v>
          </cell>
          <cell r="G133" t="str">
            <v>NO</v>
          </cell>
          <cell r="H133" t="str">
            <v>NO</v>
          </cell>
          <cell r="I133" t="str">
            <v>NO</v>
          </cell>
          <cell r="J133" t="str">
            <v>NO</v>
          </cell>
          <cell r="K133" t="str">
            <v>NO</v>
          </cell>
          <cell r="L133" t="str">
            <v>NO</v>
          </cell>
          <cell r="M133" t="str">
            <v>NO</v>
          </cell>
          <cell r="N133" t="str">
            <v>NO</v>
          </cell>
          <cell r="O133" t="str">
            <v>NO</v>
          </cell>
          <cell r="P133" t="str">
            <v>NO</v>
          </cell>
          <cell r="Q133" t="str">
            <v>NO</v>
          </cell>
          <cell r="R133" t="str">
            <v>NO</v>
          </cell>
          <cell r="S133" t="str">
            <v>NO</v>
          </cell>
          <cell r="T133" t="str">
            <v>NO</v>
          </cell>
          <cell r="U133" t="str">
            <v>NO</v>
          </cell>
          <cell r="V133" t="str">
            <v>NO</v>
          </cell>
          <cell r="W133" t="str">
            <v>NO</v>
          </cell>
          <cell r="X133" t="str">
            <v>NO</v>
          </cell>
          <cell r="Y133">
            <v>0</v>
          </cell>
          <cell r="Z133" t="str">
            <v>Moderado</v>
          </cell>
          <cell r="AA133">
            <v>0.6</v>
          </cell>
        </row>
        <row r="134">
          <cell r="C134">
            <v>9</v>
          </cell>
          <cell r="D134" t="str">
            <v xml:space="preserve">Puede ocurrir que un funcionario abuse de su cargo o funciones para inducir a otra persona a dar o prometer dinero o cualquier otro beneficio indebido. </v>
          </cell>
          <cell r="E134" t="str">
            <v>Corrupción</v>
          </cell>
          <cell r="F134" t="str">
            <v>NO</v>
          </cell>
          <cell r="G134" t="str">
            <v>NO</v>
          </cell>
          <cell r="H134" t="str">
            <v>NO</v>
          </cell>
          <cell r="I134" t="str">
            <v>NO</v>
          </cell>
          <cell r="J134" t="str">
            <v>NO</v>
          </cell>
          <cell r="K134" t="str">
            <v>NO</v>
          </cell>
          <cell r="L134" t="str">
            <v>NO</v>
          </cell>
          <cell r="M134" t="str">
            <v>NO</v>
          </cell>
          <cell r="N134" t="str">
            <v>NO</v>
          </cell>
          <cell r="O134" t="str">
            <v>NO</v>
          </cell>
          <cell r="P134" t="str">
            <v>NO</v>
          </cell>
          <cell r="Q134" t="str">
            <v>NO</v>
          </cell>
          <cell r="R134" t="str">
            <v>NO</v>
          </cell>
          <cell r="S134" t="str">
            <v>NO</v>
          </cell>
          <cell r="T134" t="str">
            <v>NO</v>
          </cell>
          <cell r="U134" t="str">
            <v>NO</v>
          </cell>
          <cell r="V134" t="str">
            <v>NO</v>
          </cell>
          <cell r="W134" t="str">
            <v>NO</v>
          </cell>
          <cell r="X134" t="str">
            <v>NO</v>
          </cell>
          <cell r="Y134">
            <v>0</v>
          </cell>
          <cell r="Z134" t="str">
            <v>Moderado</v>
          </cell>
          <cell r="AA134">
            <v>0.6</v>
          </cell>
        </row>
        <row r="135">
          <cell r="C135">
            <v>10</v>
          </cell>
          <cell r="D135" t="str">
            <v>Puede ocurrir que teniendo conocimiento de una conducta delictiva, no se informe a las autoridades por temor a repercusiones sociales o financieras. Omisión de denuncia</v>
          </cell>
          <cell r="E135" t="str">
            <v>Corrupción</v>
          </cell>
          <cell r="F135" t="str">
            <v>NO</v>
          </cell>
          <cell r="G135" t="str">
            <v>NO</v>
          </cell>
          <cell r="H135" t="str">
            <v>NO</v>
          </cell>
          <cell r="I135" t="str">
            <v>NO</v>
          </cell>
          <cell r="J135" t="str">
            <v>NO</v>
          </cell>
          <cell r="K135" t="str">
            <v>NO</v>
          </cell>
          <cell r="L135" t="str">
            <v>NO</v>
          </cell>
          <cell r="M135" t="str">
            <v>NO</v>
          </cell>
          <cell r="N135" t="str">
            <v>NO</v>
          </cell>
          <cell r="O135" t="str">
            <v>NO</v>
          </cell>
          <cell r="P135" t="str">
            <v>NO</v>
          </cell>
          <cell r="Q135" t="str">
            <v>NO</v>
          </cell>
          <cell r="R135" t="str">
            <v>NO</v>
          </cell>
          <cell r="S135" t="str">
            <v>NO</v>
          </cell>
          <cell r="T135" t="str">
            <v>NO</v>
          </cell>
          <cell r="U135" t="str">
            <v>NO</v>
          </cell>
          <cell r="V135" t="str">
            <v>NO</v>
          </cell>
          <cell r="W135" t="str">
            <v>NO</v>
          </cell>
          <cell r="X135" t="str">
            <v>NO</v>
          </cell>
          <cell r="Y135">
            <v>0</v>
          </cell>
          <cell r="Z135" t="str">
            <v>Moderado</v>
          </cell>
          <cell r="AA135">
            <v>0.6</v>
          </cell>
        </row>
        <row r="136">
          <cell r="C136">
            <v>11</v>
          </cell>
          <cell r="D136" t="str">
            <v xml:space="preserve">Posibilidad de que uno o varios funcionarios utilicen de forma  indebida la información  privilegiada de los sistemas de información para obtener beneficio privado. </v>
          </cell>
          <cell r="E136" t="str">
            <v>Corrupción</v>
          </cell>
          <cell r="F136" t="str">
            <v>NO</v>
          </cell>
          <cell r="G136" t="str">
            <v>NO</v>
          </cell>
          <cell r="H136" t="str">
            <v>NO</v>
          </cell>
          <cell r="I136" t="str">
            <v>NO</v>
          </cell>
          <cell r="J136" t="str">
            <v>NO</v>
          </cell>
          <cell r="K136" t="str">
            <v>NO</v>
          </cell>
          <cell r="L136" t="str">
            <v>NO</v>
          </cell>
          <cell r="M136" t="str">
            <v>NO</v>
          </cell>
          <cell r="N136" t="str">
            <v>NO</v>
          </cell>
          <cell r="O136" t="str">
            <v>NO</v>
          </cell>
          <cell r="P136" t="str">
            <v>NO</v>
          </cell>
          <cell r="Q136" t="str">
            <v>NO</v>
          </cell>
          <cell r="R136" t="str">
            <v>NO</v>
          </cell>
          <cell r="S136" t="str">
            <v>NO</v>
          </cell>
          <cell r="T136" t="str">
            <v>NO</v>
          </cell>
          <cell r="U136" t="str">
            <v>NO</v>
          </cell>
          <cell r="V136" t="str">
            <v>NO</v>
          </cell>
          <cell r="W136" t="str">
            <v>NO</v>
          </cell>
          <cell r="X136" t="str">
            <v>NO</v>
          </cell>
          <cell r="Y136">
            <v>0</v>
          </cell>
          <cell r="Z136" t="str">
            <v>Moderado</v>
          </cell>
          <cell r="AA136">
            <v>0.6</v>
          </cell>
        </row>
        <row r="137">
          <cell r="C137">
            <v>13</v>
          </cell>
          <cell r="D137" t="str">
            <v>Puede ocurrir apropiación ilegal, en beneficio propio o de un tercero, de los bienes del estado.</v>
          </cell>
          <cell r="E137" t="str">
            <v>Corrupción</v>
          </cell>
          <cell r="F137" t="str">
            <v>NO</v>
          </cell>
          <cell r="G137" t="str">
            <v>NO</v>
          </cell>
          <cell r="H137" t="str">
            <v>NO</v>
          </cell>
          <cell r="I137" t="str">
            <v>NO</v>
          </cell>
          <cell r="J137" t="str">
            <v>NO</v>
          </cell>
          <cell r="K137" t="str">
            <v>NO</v>
          </cell>
          <cell r="L137" t="str">
            <v>NO</v>
          </cell>
          <cell r="M137" t="str">
            <v>NO</v>
          </cell>
          <cell r="N137" t="str">
            <v>NO</v>
          </cell>
          <cell r="O137" t="str">
            <v>NO</v>
          </cell>
          <cell r="P137" t="str">
            <v>NO</v>
          </cell>
          <cell r="Q137" t="str">
            <v>NO</v>
          </cell>
          <cell r="R137" t="str">
            <v>NO</v>
          </cell>
          <cell r="S137" t="str">
            <v>NO</v>
          </cell>
          <cell r="T137" t="str">
            <v>NO</v>
          </cell>
          <cell r="U137" t="str">
            <v>NO</v>
          </cell>
          <cell r="V137" t="str">
            <v>NO</v>
          </cell>
          <cell r="W137" t="str">
            <v>NO</v>
          </cell>
          <cell r="X137" t="str">
            <v>NO</v>
          </cell>
          <cell r="Y137">
            <v>0</v>
          </cell>
          <cell r="Z137" t="str">
            <v>Moderado</v>
          </cell>
          <cell r="AA137">
            <v>0.6</v>
          </cell>
        </row>
      </sheetData>
      <sheetData sheetId="3"/>
      <sheetData sheetId="4"/>
      <sheetData sheetId="5"/>
      <sheetData sheetId="6"/>
      <sheetData sheetId="7"/>
      <sheetData sheetId="8"/>
      <sheetData sheetId="9"/>
      <sheetData sheetId="10"/>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18DBA-7714-164F-B7FB-1594AED84762}">
  <sheetPr>
    <tabColor rgb="FFFFFF00"/>
  </sheetPr>
  <dimension ref="A2:AP73"/>
  <sheetViews>
    <sheetView tabSelected="1" zoomScale="61" zoomScaleNormal="63" zoomScaleSheetLayoutView="55" zoomScalePageLayoutView="25" workbookViewId="0">
      <selection activeCell="N9" sqref="N9:N10"/>
    </sheetView>
  </sheetViews>
  <sheetFormatPr baseColWidth="10" defaultColWidth="10.85546875" defaultRowHeight="15" x14ac:dyDescent="0.25"/>
  <cols>
    <col min="1" max="1" width="7.28515625" style="1" customWidth="1"/>
    <col min="2" max="2" width="9.28515625" style="1" customWidth="1"/>
    <col min="3" max="6" width="14.28515625" style="1" hidden="1" customWidth="1"/>
    <col min="7" max="7" width="23.42578125" style="1" customWidth="1"/>
    <col min="8" max="8" width="31.85546875" style="1" customWidth="1"/>
    <col min="9" max="9" width="23.42578125" style="1" customWidth="1"/>
    <col min="10" max="10" width="8.28515625" style="1" customWidth="1"/>
    <col min="11" max="11" width="10.140625" style="1" customWidth="1"/>
    <col min="12" max="12" width="9.85546875" style="1" customWidth="1"/>
    <col min="13" max="13" width="10.140625" style="1" customWidth="1"/>
    <col min="14" max="14" width="10.28515625" style="1" customWidth="1"/>
    <col min="15" max="15" width="9.7109375" style="1" customWidth="1"/>
    <col min="16" max="16" width="7.7109375" style="1" customWidth="1"/>
    <col min="17" max="17" width="8.7109375" style="1" customWidth="1"/>
    <col min="18" max="18" width="6.85546875" style="1" customWidth="1"/>
    <col min="19" max="19" width="53.28515625" style="1" customWidth="1"/>
    <col min="20" max="26" width="13.28515625" style="1" customWidth="1"/>
    <col min="27" max="27" width="13.28515625" style="1" hidden="1" customWidth="1"/>
    <col min="28" max="29" width="13.28515625" style="1" customWidth="1"/>
    <col min="30" max="30" width="13.28515625" style="1" hidden="1" customWidth="1"/>
    <col min="31" max="34" width="13.28515625" style="1" customWidth="1"/>
    <col min="35" max="35" width="39" style="1" customWidth="1"/>
    <col min="36" max="36" width="17.42578125" style="1" customWidth="1"/>
    <col min="37" max="38" width="13.28515625" style="1" customWidth="1"/>
    <col min="39" max="39" width="53.28515625" style="1" customWidth="1"/>
    <col min="40" max="40" width="21" style="57" customWidth="1"/>
    <col min="41" max="41" width="32.85546875" style="1" hidden="1" customWidth="1"/>
    <col min="42" max="42" width="34.7109375" style="1" hidden="1" customWidth="1"/>
    <col min="43" max="43" width="10.85546875" style="1"/>
    <col min="44" max="44" width="44.85546875" style="1" customWidth="1"/>
    <col min="45" max="16384" width="10.85546875" style="1"/>
  </cols>
  <sheetData>
    <row r="2" spans="1:42" ht="24" customHeight="1" x14ac:dyDescent="0.25">
      <c r="A2" s="58" t="s">
        <v>0</v>
      </c>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58"/>
      <c r="AK2" s="58"/>
      <c r="AL2" s="58"/>
      <c r="AM2" s="58"/>
      <c r="AN2" s="58"/>
    </row>
    <row r="3" spans="1:42" ht="24" customHeight="1" thickBot="1" x14ac:dyDescent="0.3">
      <c r="A3" s="59"/>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row>
    <row r="4" spans="1:42" ht="24" customHeight="1" thickBot="1" x14ac:dyDescent="0.3">
      <c r="A4" s="60" t="s">
        <v>1</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row>
    <row r="5" spans="1:42" ht="24" customHeight="1" x14ac:dyDescent="0.2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4"/>
    </row>
    <row r="6" spans="1:42" ht="24" customHeight="1" x14ac:dyDescent="0.25">
      <c r="A6" s="5"/>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6"/>
    </row>
    <row r="7" spans="1:42" ht="24" customHeight="1" thickBot="1" x14ac:dyDescent="0.3">
      <c r="A7" s="7"/>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9"/>
    </row>
    <row r="8" spans="1:42" ht="38.25" customHeight="1" thickBot="1" x14ac:dyDescent="0.3">
      <c r="A8" s="62" t="s">
        <v>2</v>
      </c>
      <c r="B8" s="63"/>
      <c r="C8" s="63"/>
      <c r="D8" s="63"/>
      <c r="E8" s="63"/>
      <c r="F8" s="63"/>
      <c r="G8" s="63"/>
      <c r="H8" s="63"/>
      <c r="I8" s="63"/>
      <c r="J8" s="63"/>
      <c r="K8" s="64"/>
      <c r="L8" s="65" t="s">
        <v>3</v>
      </c>
      <c r="M8" s="66"/>
      <c r="N8" s="66"/>
      <c r="O8" s="66"/>
      <c r="P8" s="66"/>
      <c r="Q8" s="67" t="s">
        <v>4</v>
      </c>
      <c r="R8" s="68"/>
      <c r="S8" s="68"/>
      <c r="T8" s="68"/>
      <c r="U8" s="68"/>
      <c r="V8" s="68"/>
      <c r="W8" s="68"/>
      <c r="X8" s="68"/>
      <c r="Y8" s="68"/>
      <c r="Z8" s="68"/>
      <c r="AA8" s="68"/>
      <c r="AB8" s="68"/>
      <c r="AC8" s="68"/>
      <c r="AD8" s="68"/>
      <c r="AE8" s="68"/>
      <c r="AF8" s="68"/>
      <c r="AG8" s="69"/>
      <c r="AH8" s="70" t="s">
        <v>5</v>
      </c>
      <c r="AI8" s="71"/>
      <c r="AJ8" s="71"/>
      <c r="AK8" s="71"/>
      <c r="AL8" s="71"/>
      <c r="AM8" s="70" t="s">
        <v>6</v>
      </c>
      <c r="AN8" s="72"/>
      <c r="AO8" s="70" t="s">
        <v>7</v>
      </c>
      <c r="AP8" s="72"/>
    </row>
    <row r="9" spans="1:42" ht="38.25" customHeight="1" x14ac:dyDescent="0.25">
      <c r="A9" s="77" t="s">
        <v>8</v>
      </c>
      <c r="B9" s="73" t="s">
        <v>9</v>
      </c>
      <c r="C9" s="73" t="s">
        <v>10</v>
      </c>
      <c r="D9" s="79" t="s">
        <v>11</v>
      </c>
      <c r="E9" s="79" t="s">
        <v>12</v>
      </c>
      <c r="F9" s="79" t="s">
        <v>13</v>
      </c>
      <c r="G9" s="79" t="s">
        <v>14</v>
      </c>
      <c r="H9" s="79" t="s">
        <v>15</v>
      </c>
      <c r="I9" s="79" t="s">
        <v>16</v>
      </c>
      <c r="J9" s="73" t="s">
        <v>17</v>
      </c>
      <c r="K9" s="73" t="s">
        <v>18</v>
      </c>
      <c r="L9" s="75" t="s">
        <v>19</v>
      </c>
      <c r="M9" s="75" t="s">
        <v>20</v>
      </c>
      <c r="N9" s="75" t="s">
        <v>21</v>
      </c>
      <c r="O9" s="75" t="s">
        <v>22</v>
      </c>
      <c r="P9" s="75" t="s">
        <v>23</v>
      </c>
      <c r="Q9" s="81" t="s">
        <v>24</v>
      </c>
      <c r="R9" s="83" t="s">
        <v>25</v>
      </c>
      <c r="S9" s="81" t="s">
        <v>26</v>
      </c>
      <c r="T9" s="81" t="s">
        <v>27</v>
      </c>
      <c r="U9" s="81" t="s">
        <v>28</v>
      </c>
      <c r="V9" s="81" t="s">
        <v>29</v>
      </c>
      <c r="W9" s="81" t="s">
        <v>30</v>
      </c>
      <c r="X9" s="81" t="s">
        <v>31</v>
      </c>
      <c r="Y9" s="81" t="s">
        <v>32</v>
      </c>
      <c r="Z9" s="81" t="s">
        <v>33</v>
      </c>
      <c r="AA9" s="81" t="s">
        <v>34</v>
      </c>
      <c r="AB9" s="81" t="s">
        <v>35</v>
      </c>
      <c r="AC9" s="81" t="s">
        <v>36</v>
      </c>
      <c r="AD9" s="81" t="s">
        <v>37</v>
      </c>
      <c r="AE9" s="81" t="s">
        <v>38</v>
      </c>
      <c r="AF9" s="81" t="s">
        <v>39</v>
      </c>
      <c r="AG9" s="81" t="s">
        <v>40</v>
      </c>
      <c r="AH9" s="85" t="s">
        <v>41</v>
      </c>
      <c r="AI9" s="85" t="s">
        <v>42</v>
      </c>
      <c r="AJ9" s="95" t="s">
        <v>43</v>
      </c>
      <c r="AK9" s="85" t="s">
        <v>44</v>
      </c>
      <c r="AL9" s="85" t="s">
        <v>45</v>
      </c>
      <c r="AM9" s="85" t="s">
        <v>46</v>
      </c>
      <c r="AN9" s="85" t="s">
        <v>47</v>
      </c>
      <c r="AO9" s="87" t="s">
        <v>48</v>
      </c>
      <c r="AP9" s="85" t="s">
        <v>49</v>
      </c>
    </row>
    <row r="10" spans="1:42" ht="38.25" customHeight="1" thickBot="1" x14ac:dyDescent="0.3">
      <c r="A10" s="78"/>
      <c r="B10" s="74"/>
      <c r="C10" s="74"/>
      <c r="D10" s="80"/>
      <c r="E10" s="80"/>
      <c r="F10" s="80"/>
      <c r="G10" s="80"/>
      <c r="H10" s="80"/>
      <c r="I10" s="80"/>
      <c r="J10" s="74"/>
      <c r="K10" s="74"/>
      <c r="L10" s="76"/>
      <c r="M10" s="76"/>
      <c r="N10" s="76"/>
      <c r="O10" s="76"/>
      <c r="P10" s="76"/>
      <c r="Q10" s="82"/>
      <c r="R10" s="84"/>
      <c r="S10" s="82"/>
      <c r="T10" s="82"/>
      <c r="U10" s="82"/>
      <c r="V10" s="82"/>
      <c r="W10" s="82"/>
      <c r="X10" s="82"/>
      <c r="Y10" s="82"/>
      <c r="Z10" s="82"/>
      <c r="AA10" s="82"/>
      <c r="AB10" s="82"/>
      <c r="AC10" s="82"/>
      <c r="AD10" s="82"/>
      <c r="AE10" s="82"/>
      <c r="AF10" s="82"/>
      <c r="AG10" s="82"/>
      <c r="AH10" s="86"/>
      <c r="AI10" s="86"/>
      <c r="AJ10" s="96"/>
      <c r="AK10" s="86"/>
      <c r="AL10" s="86"/>
      <c r="AM10" s="86"/>
      <c r="AN10" s="86"/>
      <c r="AO10" s="88"/>
      <c r="AP10" s="86"/>
    </row>
    <row r="11" spans="1:42" ht="93" customHeight="1" x14ac:dyDescent="0.25">
      <c r="A11" s="89">
        <v>1</v>
      </c>
      <c r="B11" s="89" t="s">
        <v>213</v>
      </c>
      <c r="C11" s="89"/>
      <c r="D11" s="89"/>
      <c r="E11" s="89"/>
      <c r="F11" s="89"/>
      <c r="G11" s="92" t="s">
        <v>241</v>
      </c>
      <c r="H11" s="92" t="s">
        <v>50</v>
      </c>
      <c r="I11" s="92" t="s">
        <v>51</v>
      </c>
      <c r="J11" s="117" t="s">
        <v>52</v>
      </c>
      <c r="K11" s="92" t="s">
        <v>53</v>
      </c>
      <c r="L11" s="93">
        <v>247</v>
      </c>
      <c r="M11" s="90" t="str">
        <f>IF(L11&lt;=2,"Muy Baja",IF(L11&lt;=24,"Baja",IF(L11&lt;=500,"Media",IF(L11&lt;=5000,"Alta",IF(L11&gt;5000,"Muy Alta"," ")))))</f>
        <v>Media</v>
      </c>
      <c r="N11" s="102">
        <f>IF(M11="Muy alta",100%,IF(M11="Alta",80%,IF(M11="Media",60%,IF(M11="Baja",40%,IF(M11="Muy baja",20%,0%)))))</f>
        <v>0.6</v>
      </c>
      <c r="O11" s="102" t="str">
        <f>IF(P11=100%,"Catastrófico",IF(P11=80%,"Mayor",IF(P11=60%,"Moderado",IF(P11=40%,"Menor",IF(P11=20%,"Leve"," ")))))</f>
        <v xml:space="preserve"> </v>
      </c>
      <c r="P11" s="102">
        <f>IFERROR(ROUND(AVERAGEIF([3]Impacto_Riesgos_Corrupción!$C$9:$AA$137,Mapa_riesgos_corrupción!A11,[3]Impacto_Riesgos_Corrupción!$AA$9:$AA$137),0),0)</f>
        <v>0</v>
      </c>
      <c r="Q11" s="102" t="str">
        <f>IF(OR(AND(M11="Muy Baja",O11="Leve"),AND(M11="Muy Baja",O11="Menor"),AND(M11="Baja",O11="Leve")),"Bajo",IF(OR(AND(M11="Muy Baja",O11="Moderado"),AND(M11="Baja",O11="Menor"),AND(M11="Baja",O11="Moderado"),AND(M11="Media",O11="Leve"),AND(M11="Media",O11="Menor"),AND(M11="Media",O11="Moderado"),AND(M11="Alta",O11="Leve"),AND(M11="Alta",O11="Menor")),"Moderado",IF(OR(AND(M11="Muy Baja",O11="Mayor"),AND(M11="Baja",O11="Mayor"),AND(M11="Media",O11="Mayor"),AND(M11="Alta",O11="Moderado"),AND(M11="Alta",O11="Mayor"),AND(M11="Muy Alta",O11="Leve"),AND(M11="Muy Alta",O11="Menor"),AND(M11="Muy Alta",O11="Moderado"),AND(M11="Muy Alta",O11="Mayor")),"Alto",IF(OR(AND(M11="Muy Alta",O11="Catastrófico"),AND(M11="Alta",O11="Catastrófico"),AND(M11="Media",O11="Catastrófico"),AND(M11="Baja",O11="Catastrófico"),AND(M11="Muy Baja",O11="Catastrófico")),"Extremo"," "))))</f>
        <v xml:space="preserve"> </v>
      </c>
      <c r="R11" s="10" t="s">
        <v>54</v>
      </c>
      <c r="S11" s="11" t="s">
        <v>55</v>
      </c>
      <c r="T11" s="12" t="s">
        <v>56</v>
      </c>
      <c r="U11" s="13" t="str">
        <f>IF(T11=0," ",IF(T11="Correctivo","Impacto","Probabilidad"))</f>
        <v>Probabilidad</v>
      </c>
      <c r="V11" s="12" t="s">
        <v>57</v>
      </c>
      <c r="W11" s="14">
        <f>SUM(IF(T11="Preventivo",25%,IF(T11="Detectivo",15%,IF(T11="Correctivo",10%,0%))),IF(V11="Automático",25%,IF(V11="Manual",15%,0%)))</f>
        <v>0.4</v>
      </c>
      <c r="X11" s="12" t="s">
        <v>58</v>
      </c>
      <c r="Y11" s="12" t="s">
        <v>59</v>
      </c>
      <c r="Z11" s="12" t="s">
        <v>60</v>
      </c>
      <c r="AA11" s="15">
        <f>IF(U11="Probabilidad",(N11-(N11*W11)),N11)</f>
        <v>0.36</v>
      </c>
      <c r="AB11" s="90" t="str">
        <f>IF(AC11&lt;=20%,"Muy Baja",IF(AC11&lt;=40%,"Baja",IF(AC11&lt;=60%,"Media",IF(AC11&lt;=80%,"Alta",IF(AC11&lt;=100%,"Muy Alta",0%)))))</f>
        <v>Muy Baja</v>
      </c>
      <c r="AC11" s="103">
        <f>AA17</f>
        <v>2.6671680000000003E-2</v>
      </c>
      <c r="AD11" s="16">
        <f>IF(U11="Impacto",(P11-(P11*W11)),P11)</f>
        <v>0</v>
      </c>
      <c r="AE11" s="97" t="str">
        <f>IF(AF11&lt;=20%,"Leve",IF(AF11&lt;=40%,"Menor",IF(AF11&lt;=60%,"Moderado",IF(AF11&lt;=80%,"Mayor",IF(AF11&lt;=100%,"Catastrófico",0%)))))</f>
        <v>Leve</v>
      </c>
      <c r="AF11" s="103">
        <f>AD17</f>
        <v>0</v>
      </c>
      <c r="AG11" s="97" t="str">
        <f>IF(OR(AND(AB11="Muy Baja",AE11="Leve"),AND(AB11="Muy Baja",AE11="Menor"),AND(AB11="Baja",AE11="Leve")),"Bajo",IF(OR(AND(AB11="Muy Baja",AE11="Moderado"),AND(AB11="Baja",AE11="Menor"),AND(AB11="Baja",AE11="Moderado"),AND(AB11="Media",AE11="Leve"),AND(AB11="Media",AE11="Menor"),AND(AB11="Media",AE11="Moderado"),AND(AB11="Alta",AE11="Leve"),AND(AB11="Alta",AE11="Menor")),"Moderado",IF(OR(AND(AB11="Muy Baja",AE11="Mayor"),AND(AB11="Baja",AE11="Mayor"),AND(AB11="Media",AE11="Mayor"),AND(AB11="Alta",AE11="Moderado"),AND(AB11="Alta",AE11="Mayor"),AND(AB11="Muy Alta",AE11="Leve"),AND(AB11="Muy Alta",AE11="Menor"),AND(AB11="Muy Alta",AE11="Moderado"),AND(AB11="Muy Alta",AE11="Mayor")),"Alto",IF(OR(AND(AB11="Muy Alta",AE11="Catastrófico"),AND(AB11="Alta",AE11="Catastrófico"),AND(AB11="Media",AE11="Catastrófico"),AND(AB11="Baja",AE11="Catastrófico"),AND(AB11="Muy Baja",AE11="Catastrófico")),"Extremo",0%))))</f>
        <v>Bajo</v>
      </c>
      <c r="AH11" s="115" t="s">
        <v>61</v>
      </c>
      <c r="AI11" s="17" t="s">
        <v>62</v>
      </c>
      <c r="AJ11" s="18" t="s">
        <v>63</v>
      </c>
      <c r="AK11" s="19">
        <v>44270</v>
      </c>
      <c r="AL11" s="19">
        <v>44296</v>
      </c>
      <c r="AM11" s="17" t="s">
        <v>64</v>
      </c>
      <c r="AN11" s="12" t="s">
        <v>65</v>
      </c>
      <c r="AO11" s="97" t="s">
        <v>66</v>
      </c>
      <c r="AP11" s="97" t="s">
        <v>67</v>
      </c>
    </row>
    <row r="12" spans="1:42" ht="93" customHeight="1" x14ac:dyDescent="0.25">
      <c r="A12" s="90"/>
      <c r="B12" s="90"/>
      <c r="C12" s="90"/>
      <c r="D12" s="90"/>
      <c r="E12" s="90"/>
      <c r="F12" s="90"/>
      <c r="G12" s="93"/>
      <c r="H12" s="93"/>
      <c r="I12" s="93"/>
      <c r="J12" s="118"/>
      <c r="K12" s="93"/>
      <c r="L12" s="93"/>
      <c r="M12" s="90"/>
      <c r="N12" s="102"/>
      <c r="O12" s="102"/>
      <c r="P12" s="102"/>
      <c r="Q12" s="102"/>
      <c r="R12" s="20" t="s">
        <v>68</v>
      </c>
      <c r="S12" s="21" t="s">
        <v>69</v>
      </c>
      <c r="T12" s="22" t="s">
        <v>56</v>
      </c>
      <c r="U12" s="23" t="str">
        <f t="shared" ref="U12:U73" si="0">IF(T12=0," ",IF(T12="Correctivo","Impacto","Probabilidad"))</f>
        <v>Probabilidad</v>
      </c>
      <c r="V12" s="22" t="s">
        <v>57</v>
      </c>
      <c r="W12" s="24">
        <f t="shared" ref="W12:W73" si="1">SUM(IF(T12="Preventivo",25%,IF(T12="Detectivo",15%,IF(T12="Correctivo",10%,0%))),IF(V12="Automático",25%,IF(V12="Manual",15%,0%)))</f>
        <v>0.4</v>
      </c>
      <c r="X12" s="22" t="s">
        <v>58</v>
      </c>
      <c r="Y12" s="22" t="s">
        <v>59</v>
      </c>
      <c r="Z12" s="22" t="s">
        <v>60</v>
      </c>
      <c r="AA12" s="25">
        <f t="shared" ref="AA12:AA17" si="2">IF(U12="Probabilidad",(AA11-(AA11*W12)),AA11)</f>
        <v>0.216</v>
      </c>
      <c r="AB12" s="90"/>
      <c r="AC12" s="103"/>
      <c r="AD12" s="26">
        <f>IF(U12="Impacto",(AD11-(AD11*W12)),AD11)</f>
        <v>0</v>
      </c>
      <c r="AE12" s="97"/>
      <c r="AF12" s="103"/>
      <c r="AG12" s="97"/>
      <c r="AH12" s="115"/>
      <c r="AI12" s="27" t="s">
        <v>70</v>
      </c>
      <c r="AJ12" s="28" t="s">
        <v>71</v>
      </c>
      <c r="AK12" s="29">
        <v>44459</v>
      </c>
      <c r="AL12" s="29">
        <v>44480</v>
      </c>
      <c r="AM12" s="28" t="s">
        <v>72</v>
      </c>
      <c r="AN12" s="30" t="s">
        <v>73</v>
      </c>
      <c r="AO12" s="97"/>
      <c r="AP12" s="97"/>
    </row>
    <row r="13" spans="1:42" ht="350.1" customHeight="1" x14ac:dyDescent="0.25">
      <c r="A13" s="90"/>
      <c r="B13" s="90"/>
      <c r="C13" s="90"/>
      <c r="D13" s="90"/>
      <c r="E13" s="90"/>
      <c r="F13" s="90"/>
      <c r="G13" s="93"/>
      <c r="H13" s="93"/>
      <c r="I13" s="93"/>
      <c r="J13" s="118"/>
      <c r="K13" s="93"/>
      <c r="L13" s="93"/>
      <c r="M13" s="90"/>
      <c r="N13" s="102"/>
      <c r="O13" s="102"/>
      <c r="P13" s="102"/>
      <c r="Q13" s="102"/>
      <c r="R13" s="20" t="s">
        <v>74</v>
      </c>
      <c r="S13" s="21" t="s">
        <v>75</v>
      </c>
      <c r="T13" s="22" t="s">
        <v>56</v>
      </c>
      <c r="U13" s="23" t="str">
        <f t="shared" si="0"/>
        <v>Probabilidad</v>
      </c>
      <c r="V13" s="22" t="s">
        <v>57</v>
      </c>
      <c r="W13" s="24">
        <f t="shared" si="1"/>
        <v>0.4</v>
      </c>
      <c r="X13" s="22" t="s">
        <v>58</v>
      </c>
      <c r="Y13" s="22" t="s">
        <v>76</v>
      </c>
      <c r="Z13" s="22" t="s">
        <v>60</v>
      </c>
      <c r="AA13" s="25">
        <f t="shared" si="2"/>
        <v>0.12959999999999999</v>
      </c>
      <c r="AB13" s="90"/>
      <c r="AC13" s="103"/>
      <c r="AD13" s="26">
        <f t="shared" ref="AD13:AD15" si="3">IF(U13="Impacto",(AD12-(AD12*W13)),AD12)</f>
        <v>0</v>
      </c>
      <c r="AE13" s="97"/>
      <c r="AF13" s="103"/>
      <c r="AG13" s="97"/>
      <c r="AH13" s="115"/>
      <c r="AI13" s="27" t="s">
        <v>77</v>
      </c>
      <c r="AJ13" s="28" t="s">
        <v>78</v>
      </c>
      <c r="AK13" s="30" t="s">
        <v>79</v>
      </c>
      <c r="AL13" s="29" t="s">
        <v>80</v>
      </c>
      <c r="AM13" s="28" t="s">
        <v>81</v>
      </c>
      <c r="AN13" s="30" t="s">
        <v>65</v>
      </c>
      <c r="AO13" s="97"/>
      <c r="AP13" s="97"/>
    </row>
    <row r="14" spans="1:42" ht="210" customHeight="1" x14ac:dyDescent="0.25">
      <c r="A14" s="90"/>
      <c r="B14" s="90"/>
      <c r="C14" s="90"/>
      <c r="D14" s="90"/>
      <c r="E14" s="90"/>
      <c r="F14" s="90"/>
      <c r="G14" s="93"/>
      <c r="H14" s="93"/>
      <c r="I14" s="93"/>
      <c r="J14" s="118"/>
      <c r="K14" s="93"/>
      <c r="L14" s="93"/>
      <c r="M14" s="90"/>
      <c r="N14" s="102"/>
      <c r="O14" s="102"/>
      <c r="P14" s="102"/>
      <c r="Q14" s="102"/>
      <c r="R14" s="20" t="s">
        <v>82</v>
      </c>
      <c r="S14" s="21" t="s">
        <v>83</v>
      </c>
      <c r="T14" s="22" t="s">
        <v>84</v>
      </c>
      <c r="U14" s="23" t="str">
        <f t="shared" si="0"/>
        <v>Probabilidad</v>
      </c>
      <c r="V14" s="22" t="s">
        <v>57</v>
      </c>
      <c r="W14" s="24">
        <f t="shared" si="1"/>
        <v>0.3</v>
      </c>
      <c r="X14" s="22" t="s">
        <v>58</v>
      </c>
      <c r="Y14" s="22" t="s">
        <v>59</v>
      </c>
      <c r="Z14" s="22" t="s">
        <v>60</v>
      </c>
      <c r="AA14" s="25">
        <f t="shared" si="2"/>
        <v>9.0719999999999995E-2</v>
      </c>
      <c r="AB14" s="90"/>
      <c r="AC14" s="103"/>
      <c r="AD14" s="26">
        <f t="shared" si="3"/>
        <v>0</v>
      </c>
      <c r="AE14" s="97"/>
      <c r="AF14" s="103"/>
      <c r="AG14" s="97"/>
      <c r="AH14" s="115"/>
      <c r="AI14" s="99" t="s">
        <v>85</v>
      </c>
      <c r="AJ14" s="100" t="s">
        <v>86</v>
      </c>
      <c r="AK14" s="101">
        <v>44270</v>
      </c>
      <c r="AL14" s="101">
        <v>44296</v>
      </c>
      <c r="AM14" s="99" t="s">
        <v>87</v>
      </c>
      <c r="AN14" s="106" t="s">
        <v>88</v>
      </c>
      <c r="AO14" s="97"/>
      <c r="AP14" s="97"/>
    </row>
    <row r="15" spans="1:42" ht="93" customHeight="1" x14ac:dyDescent="0.25">
      <c r="A15" s="90"/>
      <c r="B15" s="90"/>
      <c r="C15" s="91"/>
      <c r="D15" s="91"/>
      <c r="E15" s="91"/>
      <c r="F15" s="91"/>
      <c r="G15" s="93"/>
      <c r="H15" s="93"/>
      <c r="I15" s="93"/>
      <c r="J15" s="118"/>
      <c r="K15" s="93"/>
      <c r="L15" s="93"/>
      <c r="M15" s="90"/>
      <c r="N15" s="102"/>
      <c r="O15" s="102"/>
      <c r="P15" s="102"/>
      <c r="Q15" s="102"/>
      <c r="R15" s="20" t="s">
        <v>89</v>
      </c>
      <c r="S15" s="21" t="s">
        <v>90</v>
      </c>
      <c r="T15" s="22" t="s">
        <v>84</v>
      </c>
      <c r="U15" s="23" t="str">
        <f t="shared" si="0"/>
        <v>Probabilidad</v>
      </c>
      <c r="V15" s="22" t="s">
        <v>57</v>
      </c>
      <c r="W15" s="24">
        <f t="shared" si="1"/>
        <v>0.3</v>
      </c>
      <c r="X15" s="22" t="s">
        <v>58</v>
      </c>
      <c r="Y15" s="22" t="s">
        <v>76</v>
      </c>
      <c r="Z15" s="22" t="s">
        <v>60</v>
      </c>
      <c r="AA15" s="25">
        <f t="shared" si="2"/>
        <v>6.3504000000000005E-2</v>
      </c>
      <c r="AB15" s="90"/>
      <c r="AC15" s="103"/>
      <c r="AD15" s="26">
        <f t="shared" si="3"/>
        <v>0</v>
      </c>
      <c r="AE15" s="97"/>
      <c r="AF15" s="103"/>
      <c r="AG15" s="97"/>
      <c r="AH15" s="115"/>
      <c r="AI15" s="99"/>
      <c r="AJ15" s="100"/>
      <c r="AK15" s="101"/>
      <c r="AL15" s="101"/>
      <c r="AM15" s="99"/>
      <c r="AN15" s="106"/>
      <c r="AO15" s="97"/>
      <c r="AP15" s="97"/>
    </row>
    <row r="16" spans="1:42" ht="102.95" customHeight="1" x14ac:dyDescent="0.25">
      <c r="A16" s="90"/>
      <c r="B16" s="90"/>
      <c r="C16" s="31"/>
      <c r="D16" s="31"/>
      <c r="E16" s="31"/>
      <c r="F16" s="31"/>
      <c r="G16" s="93"/>
      <c r="H16" s="93"/>
      <c r="I16" s="93"/>
      <c r="J16" s="93"/>
      <c r="K16" s="93"/>
      <c r="L16" s="93"/>
      <c r="M16" s="90"/>
      <c r="N16" s="90"/>
      <c r="O16" s="90"/>
      <c r="P16" s="90"/>
      <c r="Q16" s="90"/>
      <c r="R16" s="20" t="s">
        <v>91</v>
      </c>
      <c r="S16" s="21" t="s">
        <v>92</v>
      </c>
      <c r="T16" s="22" t="s">
        <v>56</v>
      </c>
      <c r="U16" s="23" t="str">
        <f t="shared" si="0"/>
        <v>Probabilidad</v>
      </c>
      <c r="V16" s="22" t="s">
        <v>57</v>
      </c>
      <c r="W16" s="24">
        <f t="shared" si="1"/>
        <v>0.4</v>
      </c>
      <c r="X16" s="22" t="s">
        <v>58</v>
      </c>
      <c r="Y16" s="22" t="s">
        <v>59</v>
      </c>
      <c r="Z16" s="22" t="s">
        <v>60</v>
      </c>
      <c r="AA16" s="25">
        <f t="shared" si="2"/>
        <v>3.8102400000000002E-2</v>
      </c>
      <c r="AB16" s="90"/>
      <c r="AC16" s="103"/>
      <c r="AD16" s="26">
        <f>IF(U16="Impacto",(AD15-(AD15*W16)),AD15)</f>
        <v>0</v>
      </c>
      <c r="AE16" s="97"/>
      <c r="AF16" s="103"/>
      <c r="AG16" s="97"/>
      <c r="AH16" s="115"/>
      <c r="AI16" s="107" t="s">
        <v>93</v>
      </c>
      <c r="AJ16" s="109" t="s">
        <v>94</v>
      </c>
      <c r="AK16" s="111">
        <v>44278</v>
      </c>
      <c r="AL16" s="111">
        <v>44296</v>
      </c>
      <c r="AM16" s="107" t="s">
        <v>95</v>
      </c>
      <c r="AN16" s="113" t="s">
        <v>88</v>
      </c>
      <c r="AO16" s="97"/>
      <c r="AP16" s="97"/>
    </row>
    <row r="17" spans="1:42" ht="93" customHeight="1" x14ac:dyDescent="0.25">
      <c r="A17" s="91"/>
      <c r="B17" s="91"/>
      <c r="C17" s="31"/>
      <c r="D17" s="31"/>
      <c r="E17" s="31"/>
      <c r="F17" s="31"/>
      <c r="G17" s="94"/>
      <c r="H17" s="94"/>
      <c r="I17" s="94"/>
      <c r="J17" s="94"/>
      <c r="K17" s="94"/>
      <c r="L17" s="94"/>
      <c r="M17" s="91"/>
      <c r="N17" s="91"/>
      <c r="O17" s="91"/>
      <c r="P17" s="91"/>
      <c r="Q17" s="91"/>
      <c r="R17" s="20" t="s">
        <v>96</v>
      </c>
      <c r="S17" s="21" t="s">
        <v>97</v>
      </c>
      <c r="T17" s="22" t="s">
        <v>84</v>
      </c>
      <c r="U17" s="23" t="str">
        <f>IF(T17=0," ",IF(T17="Correctivo","Impacto","Probabilidad"))</f>
        <v>Probabilidad</v>
      </c>
      <c r="V17" s="22" t="s">
        <v>57</v>
      </c>
      <c r="W17" s="24">
        <f t="shared" si="1"/>
        <v>0.3</v>
      </c>
      <c r="X17" s="22" t="s">
        <v>58</v>
      </c>
      <c r="Y17" s="22" t="s">
        <v>76</v>
      </c>
      <c r="Z17" s="22" t="s">
        <v>60</v>
      </c>
      <c r="AA17" s="25">
        <f t="shared" si="2"/>
        <v>2.6671680000000003E-2</v>
      </c>
      <c r="AB17" s="91"/>
      <c r="AC17" s="104"/>
      <c r="AD17" s="26">
        <f>IF(U17="Impacto",(AD16-(AD16*W17)),AD16)</f>
        <v>0</v>
      </c>
      <c r="AE17" s="98"/>
      <c r="AF17" s="104"/>
      <c r="AG17" s="98"/>
      <c r="AH17" s="116"/>
      <c r="AI17" s="108"/>
      <c r="AJ17" s="110"/>
      <c r="AK17" s="112"/>
      <c r="AL17" s="112"/>
      <c r="AM17" s="108"/>
      <c r="AN17" s="114"/>
      <c r="AO17" s="98"/>
      <c r="AP17" s="98"/>
    </row>
    <row r="18" spans="1:42" ht="84" customHeight="1" x14ac:dyDescent="0.25">
      <c r="A18" s="105">
        <v>3</v>
      </c>
      <c r="B18" s="105" t="s">
        <v>213</v>
      </c>
      <c r="C18" s="105"/>
      <c r="D18" s="105"/>
      <c r="E18" s="105"/>
      <c r="F18" s="105"/>
      <c r="G18" s="123" t="s">
        <v>242</v>
      </c>
      <c r="H18" s="123" t="s">
        <v>98</v>
      </c>
      <c r="I18" s="123" t="s">
        <v>99</v>
      </c>
      <c r="J18" s="124" t="s">
        <v>52</v>
      </c>
      <c r="K18" s="105" t="s">
        <v>53</v>
      </c>
      <c r="L18" s="105">
        <v>247</v>
      </c>
      <c r="M18" s="105" t="str">
        <f t="shared" ref="M18" si="4">IF(L18&lt;=2,"Muy Baja",IF(L18&lt;=24,"Baja",IF(L18&lt;=500,"Media",IF(L18&lt;=5000,"Alta",IF(L18&gt;5000,"Muy Alta"," ")))))</f>
        <v>Media</v>
      </c>
      <c r="N18" s="121">
        <f t="shared" ref="N18" si="5">IF(M18="Muy alta",100%,IF(M18="Alta",80%,IF(M18="Media",60%,IF(M18="Baja",40%,IF(M18="Muy baja",20%,0%)))))</f>
        <v>0.6</v>
      </c>
      <c r="O18" s="121" t="str">
        <f t="shared" ref="O18" si="6">IF(P18=100%,"Catastrófico",IF(P18=80%,"Mayor",IF(P18=60%,"Moderado",IF(P18=40%,"Menor",IF(P18=20%,"Leve"," ")))))</f>
        <v xml:space="preserve"> </v>
      </c>
      <c r="P18" s="121">
        <f>IFERROR(ROUND(AVERAGEIF([3]Impacto_Riesgos_Corrupción!$C$9:$AA$137,Mapa_riesgos_corrupción!A18,[3]Impacto_Riesgos_Corrupción!$AA$9:$AA$137),0),0)</f>
        <v>0</v>
      </c>
      <c r="Q18" s="121" t="str">
        <f>IF(OR(AND(M18="Muy Baja",O18="Leve"),AND(M18="Muy Baja",O18="Menor"),AND(M18="Baja",O18="Leve")),"Bajo",IF(OR(AND(M18="Muy Baja",O18="Moderado"),AND(M18="Baja",O18="Menor"),AND(M18="Baja",O18="Moderado"),AND(M18="Media",O18="Leve"),AND(M18="Media",O18="Menor"),AND(M18="Media",O18="Moderado"),AND(M18="Alta",O18="Leve"),AND(M18="Alta",O18="Menor")),"Moderado",IF(OR(AND(M18="Muy Baja",O18="Mayor"),AND(M18="Baja",O18="Mayor"),AND(M18="Media",O18="Mayor"),AND(M18="Alta",O18="Moderado"),AND(M18="Alta",O18="Mayor"),AND(M18="Muy Alta",O18="Leve"),AND(M18="Muy Alta",O18="Menor"),AND(M18="Muy Alta",O18="Moderado"),AND(M18="Muy Alta",O18="Mayor")),"Alto",IF(OR(AND(M18="Muy Alta",O18="Catastrófico"),AND(M18="Alta",O18="Catastrófico"),AND(M18="Media",O18="Catastrófico"),AND(M18="Baja",O18="Catastrófico"),AND(M18="Muy Baja",O18="Catastrófico")),"Extremo"," "))))</f>
        <v xml:space="preserve"> </v>
      </c>
      <c r="R18" s="20" t="s">
        <v>100</v>
      </c>
      <c r="S18" s="21" t="s">
        <v>101</v>
      </c>
      <c r="T18" s="22" t="s">
        <v>84</v>
      </c>
      <c r="U18" s="23" t="str">
        <f t="shared" si="0"/>
        <v>Probabilidad</v>
      </c>
      <c r="V18" s="22" t="s">
        <v>57</v>
      </c>
      <c r="W18" s="24">
        <f t="shared" si="1"/>
        <v>0.3</v>
      </c>
      <c r="X18" s="22" t="s">
        <v>58</v>
      </c>
      <c r="Y18" s="22" t="s">
        <v>59</v>
      </c>
      <c r="Z18" s="22" t="s">
        <v>60</v>
      </c>
      <c r="AA18" s="25">
        <f>IF(U18="Probabilidad",(N18-(N18*W18)),N18)</f>
        <v>0.42</v>
      </c>
      <c r="AB18" s="105" t="str">
        <f t="shared" ref="AB18" si="7">IF(AC18&lt;=20%,"Muy Baja",IF(AC18&lt;=40%,"Baja",IF(AC18&lt;=60%,"Media",IF(AC18&lt;=80%,"Alta",IF(AC18&lt;=100%,"Muy Alta",0%)))))</f>
        <v>Muy Baja</v>
      </c>
      <c r="AC18" s="142">
        <f>AA23</f>
        <v>3.8102400000000002E-2</v>
      </c>
      <c r="AD18" s="26">
        <f>IF(U18="Impacto",(P18-(P18*W18)),P18)</f>
        <v>0</v>
      </c>
      <c r="AE18" s="127" t="str">
        <f t="shared" ref="AE18" si="8">IF(AF18&lt;=20%,"Leve",IF(AF18&lt;=40%,"Menor",IF(AF18&lt;=60%,"Moderado",IF(AF18&lt;=80%,"Mayor",IF(AF18&lt;=100%,"Catastrófico",0%)))))</f>
        <v>Leve</v>
      </c>
      <c r="AF18" s="142">
        <f>AD23</f>
        <v>0</v>
      </c>
      <c r="AG18" s="127" t="str">
        <f t="shared" ref="AG18" si="9">IF(OR(AND(AB18="Muy Baja",AE18="Leve"),AND(AB18="Muy Baja",AE18="Menor"),AND(AB18="Baja",AE18="Leve")),"Bajo",IF(OR(AND(AB18="Muy Baja",AE18="Moderado"),AND(AB18="Baja",AE18="Menor"),AND(AB18="Baja",AE18="Moderado"),AND(AB18="Media",AE18="Leve"),AND(AB18="Media",AE18="Menor"),AND(AB18="Media",AE18="Moderado"),AND(AB18="Alta",AE18="Leve"),AND(AB18="Alta",AE18="Menor")),"Moderado",IF(OR(AND(AB18="Muy Baja",AE18="Mayor"),AND(AB18="Baja",AE18="Mayor"),AND(AB18="Media",AE18="Mayor"),AND(AB18="Alta",AE18="Moderado"),AND(AB18="Alta",AE18="Mayor"),AND(AB18="Muy Alta",AE18="Leve"),AND(AB18="Muy Alta",AE18="Menor"),AND(AB18="Muy Alta",AE18="Moderado"),AND(AB18="Muy Alta",AE18="Mayor")),"Alto",IF(OR(AND(AB18="Muy Alta",AE18="Catastrófico"),AND(AB18="Alta",AE18="Catastrófico"),AND(AB18="Media",AE18="Catastrófico"),AND(AB18="Baja",AE18="Catastrófico"),AND(AB18="Muy Baja",AE18="Catastrófico")),"Extremo",0%))))</f>
        <v>Bajo</v>
      </c>
      <c r="AH18" s="143" t="s">
        <v>61</v>
      </c>
      <c r="AI18" s="119" t="s">
        <v>62</v>
      </c>
      <c r="AJ18" s="137" t="s">
        <v>63</v>
      </c>
      <c r="AK18" s="139">
        <v>44270</v>
      </c>
      <c r="AL18" s="139">
        <v>44296</v>
      </c>
      <c r="AM18" s="140" t="s">
        <v>64</v>
      </c>
      <c r="AN18" s="141" t="s">
        <v>65</v>
      </c>
      <c r="AO18" s="127" t="s">
        <v>66</v>
      </c>
      <c r="AP18" s="127" t="s">
        <v>67</v>
      </c>
    </row>
    <row r="19" spans="1:42" ht="126.95" customHeight="1" x14ac:dyDescent="0.25">
      <c r="A19" s="90"/>
      <c r="B19" s="90"/>
      <c r="C19" s="90"/>
      <c r="D19" s="90"/>
      <c r="E19" s="90"/>
      <c r="F19" s="90"/>
      <c r="G19" s="93"/>
      <c r="H19" s="93"/>
      <c r="I19" s="93"/>
      <c r="J19" s="125"/>
      <c r="K19" s="90"/>
      <c r="L19" s="90"/>
      <c r="M19" s="90"/>
      <c r="N19" s="102"/>
      <c r="O19" s="102"/>
      <c r="P19" s="102"/>
      <c r="Q19" s="102"/>
      <c r="R19" s="20" t="s">
        <v>102</v>
      </c>
      <c r="S19" s="21" t="s">
        <v>103</v>
      </c>
      <c r="T19" s="22" t="s">
        <v>56</v>
      </c>
      <c r="U19" s="23" t="str">
        <f t="shared" si="0"/>
        <v>Probabilidad</v>
      </c>
      <c r="V19" s="22" t="s">
        <v>57</v>
      </c>
      <c r="W19" s="24">
        <f t="shared" si="1"/>
        <v>0.4</v>
      </c>
      <c r="X19" s="22" t="s">
        <v>58</v>
      </c>
      <c r="Y19" s="22" t="s">
        <v>59</v>
      </c>
      <c r="Z19" s="22" t="s">
        <v>60</v>
      </c>
      <c r="AA19" s="25">
        <f>IF(U19="Probabilidad",(AA18-(AA18*W19)),AA18)</f>
        <v>0.252</v>
      </c>
      <c r="AB19" s="90"/>
      <c r="AC19" s="103"/>
      <c r="AD19" s="26">
        <f>IF(U19="Impacto",(AD18-(AD18*W19)),AD18)</f>
        <v>0</v>
      </c>
      <c r="AE19" s="97"/>
      <c r="AF19" s="103"/>
      <c r="AG19" s="97"/>
      <c r="AH19" s="115"/>
      <c r="AI19" s="120"/>
      <c r="AJ19" s="138"/>
      <c r="AK19" s="120"/>
      <c r="AL19" s="120"/>
      <c r="AM19" s="120"/>
      <c r="AN19" s="120"/>
      <c r="AO19" s="97"/>
      <c r="AP19" s="97"/>
    </row>
    <row r="20" spans="1:42" ht="87" customHeight="1" x14ac:dyDescent="0.25">
      <c r="A20" s="90"/>
      <c r="B20" s="90"/>
      <c r="C20" s="90"/>
      <c r="D20" s="90"/>
      <c r="E20" s="90"/>
      <c r="F20" s="90"/>
      <c r="G20" s="93"/>
      <c r="H20" s="93"/>
      <c r="I20" s="93"/>
      <c r="J20" s="125"/>
      <c r="K20" s="90"/>
      <c r="L20" s="90"/>
      <c r="M20" s="90"/>
      <c r="N20" s="102"/>
      <c r="O20" s="102"/>
      <c r="P20" s="102"/>
      <c r="Q20" s="102"/>
      <c r="R20" s="20" t="s">
        <v>104</v>
      </c>
      <c r="S20" s="21" t="s">
        <v>83</v>
      </c>
      <c r="T20" s="22" t="s">
        <v>56</v>
      </c>
      <c r="U20" s="23" t="str">
        <f t="shared" si="0"/>
        <v>Probabilidad</v>
      </c>
      <c r="V20" s="22" t="s">
        <v>57</v>
      </c>
      <c r="W20" s="24">
        <f t="shared" si="1"/>
        <v>0.4</v>
      </c>
      <c r="X20" s="22" t="s">
        <v>58</v>
      </c>
      <c r="Y20" s="22" t="s">
        <v>59</v>
      </c>
      <c r="Z20" s="22" t="s">
        <v>60</v>
      </c>
      <c r="AA20" s="25">
        <f>IF(U20="Probabilidad",(AA19-(AA19*W20)),AA19)</f>
        <v>0.1512</v>
      </c>
      <c r="AB20" s="90"/>
      <c r="AC20" s="103"/>
      <c r="AD20" s="26">
        <f>IF(U20="Impacto",(AD19-(AD19*W20)),AD19)</f>
        <v>0</v>
      </c>
      <c r="AE20" s="97"/>
      <c r="AF20" s="103"/>
      <c r="AG20" s="97"/>
      <c r="AH20" s="115"/>
      <c r="AI20" s="120"/>
      <c r="AJ20" s="138"/>
      <c r="AK20" s="120"/>
      <c r="AL20" s="120"/>
      <c r="AM20" s="120"/>
      <c r="AN20" s="120"/>
      <c r="AO20" s="97"/>
      <c r="AP20" s="97"/>
    </row>
    <row r="21" spans="1:42" ht="87.95" customHeight="1" x14ac:dyDescent="0.25">
      <c r="A21" s="90"/>
      <c r="B21" s="90"/>
      <c r="C21" s="90"/>
      <c r="D21" s="90"/>
      <c r="E21" s="90"/>
      <c r="F21" s="90"/>
      <c r="G21" s="93"/>
      <c r="H21" s="93"/>
      <c r="I21" s="93"/>
      <c r="J21" s="125"/>
      <c r="K21" s="90"/>
      <c r="L21" s="90"/>
      <c r="M21" s="90"/>
      <c r="N21" s="102"/>
      <c r="O21" s="102"/>
      <c r="P21" s="102"/>
      <c r="Q21" s="102"/>
      <c r="R21" s="20" t="s">
        <v>105</v>
      </c>
      <c r="S21" s="21" t="s">
        <v>97</v>
      </c>
      <c r="T21" s="22" t="s">
        <v>84</v>
      </c>
      <c r="U21" s="23" t="str">
        <f t="shared" si="0"/>
        <v>Probabilidad</v>
      </c>
      <c r="V21" s="22" t="s">
        <v>57</v>
      </c>
      <c r="W21" s="24">
        <f t="shared" si="1"/>
        <v>0.3</v>
      </c>
      <c r="X21" s="22" t="s">
        <v>58</v>
      </c>
      <c r="Y21" s="22" t="s">
        <v>76</v>
      </c>
      <c r="Z21" s="22" t="s">
        <v>60</v>
      </c>
      <c r="AA21" s="25">
        <f>IF(U21="Probabilidad",(AA20-(AA20*W21)),AA20)</f>
        <v>0.10584</v>
      </c>
      <c r="AB21" s="90"/>
      <c r="AC21" s="103"/>
      <c r="AD21" s="26">
        <f>IF(U21="Impacto",(AD20-(AD20*W21)),AD20)</f>
        <v>0</v>
      </c>
      <c r="AE21" s="97"/>
      <c r="AF21" s="103"/>
      <c r="AG21" s="97"/>
      <c r="AH21" s="115"/>
      <c r="AI21" s="128" t="s">
        <v>106</v>
      </c>
      <c r="AJ21" s="131" t="s">
        <v>107</v>
      </c>
      <c r="AK21" s="134" t="s">
        <v>79</v>
      </c>
      <c r="AL21" s="135" t="s">
        <v>80</v>
      </c>
      <c r="AM21" s="131" t="s">
        <v>108</v>
      </c>
      <c r="AN21" s="136" t="s">
        <v>65</v>
      </c>
      <c r="AO21" s="97"/>
      <c r="AP21" s="97"/>
    </row>
    <row r="22" spans="1:42" ht="86.1" customHeight="1" x14ac:dyDescent="0.25">
      <c r="A22" s="90"/>
      <c r="B22" s="90"/>
      <c r="C22" s="91"/>
      <c r="D22" s="91"/>
      <c r="E22" s="91"/>
      <c r="F22" s="91"/>
      <c r="G22" s="93"/>
      <c r="H22" s="93"/>
      <c r="I22" s="93"/>
      <c r="J22" s="125"/>
      <c r="K22" s="90"/>
      <c r="L22" s="90"/>
      <c r="M22" s="90"/>
      <c r="N22" s="102"/>
      <c r="O22" s="102"/>
      <c r="P22" s="102"/>
      <c r="Q22" s="102"/>
      <c r="R22" s="20" t="s">
        <v>109</v>
      </c>
      <c r="S22" s="21" t="s">
        <v>110</v>
      </c>
      <c r="T22" s="22" t="s">
        <v>56</v>
      </c>
      <c r="U22" s="23" t="str">
        <f t="shared" si="0"/>
        <v>Probabilidad</v>
      </c>
      <c r="V22" s="22" t="s">
        <v>57</v>
      </c>
      <c r="W22" s="24">
        <f t="shared" si="1"/>
        <v>0.4</v>
      </c>
      <c r="X22" s="22" t="s">
        <v>58</v>
      </c>
      <c r="Y22" s="22" t="s">
        <v>59</v>
      </c>
      <c r="Z22" s="22" t="s">
        <v>60</v>
      </c>
      <c r="AA22" s="25">
        <f>IF(U22="Probabilidad",(AA21-(AA21*W22)),AA21)</f>
        <v>6.3504000000000005E-2</v>
      </c>
      <c r="AB22" s="90"/>
      <c r="AC22" s="103"/>
      <c r="AD22" s="26">
        <f>IF(U22="Impacto",(AD21-(AD21*W22)),AD21)</f>
        <v>0</v>
      </c>
      <c r="AE22" s="97"/>
      <c r="AF22" s="103"/>
      <c r="AG22" s="97"/>
      <c r="AH22" s="115"/>
      <c r="AI22" s="129"/>
      <c r="AJ22" s="132"/>
      <c r="AK22" s="93"/>
      <c r="AL22" s="93"/>
      <c r="AM22" s="93"/>
      <c r="AN22" s="93"/>
      <c r="AO22" s="97"/>
      <c r="AP22" s="97"/>
    </row>
    <row r="23" spans="1:42" ht="98.1" customHeight="1" x14ac:dyDescent="0.25">
      <c r="A23" s="91"/>
      <c r="B23" s="91"/>
      <c r="C23" s="31"/>
      <c r="D23" s="31"/>
      <c r="E23" s="31"/>
      <c r="F23" s="31"/>
      <c r="G23" s="94"/>
      <c r="H23" s="94"/>
      <c r="I23" s="94"/>
      <c r="J23" s="126"/>
      <c r="K23" s="91"/>
      <c r="L23" s="91"/>
      <c r="M23" s="91"/>
      <c r="N23" s="122"/>
      <c r="O23" s="122"/>
      <c r="P23" s="122"/>
      <c r="Q23" s="122"/>
      <c r="R23" s="20" t="s">
        <v>111</v>
      </c>
      <c r="S23" s="21" t="s">
        <v>112</v>
      </c>
      <c r="T23" s="22" t="s">
        <v>56</v>
      </c>
      <c r="U23" s="23" t="str">
        <f t="shared" si="0"/>
        <v>Probabilidad</v>
      </c>
      <c r="V23" s="22" t="s">
        <v>57</v>
      </c>
      <c r="W23" s="24">
        <f t="shared" si="1"/>
        <v>0.4</v>
      </c>
      <c r="X23" s="22" t="s">
        <v>58</v>
      </c>
      <c r="Y23" s="22" t="s">
        <v>59</v>
      </c>
      <c r="Z23" s="22" t="s">
        <v>60</v>
      </c>
      <c r="AA23" s="25">
        <f>IF(U23="Probabilidad",(AA22-(AA22*W23)),AA22)</f>
        <v>3.8102400000000002E-2</v>
      </c>
      <c r="AB23" s="91"/>
      <c r="AC23" s="104"/>
      <c r="AD23" s="26">
        <f>IF(U23="Impacto",(AD22-(AD22*W23)),AD22)</f>
        <v>0</v>
      </c>
      <c r="AE23" s="98"/>
      <c r="AF23" s="104"/>
      <c r="AG23" s="98"/>
      <c r="AH23" s="116"/>
      <c r="AI23" s="130"/>
      <c r="AJ23" s="133"/>
      <c r="AK23" s="94"/>
      <c r="AL23" s="94"/>
      <c r="AM23" s="94"/>
      <c r="AN23" s="94"/>
      <c r="AO23" s="98"/>
      <c r="AP23" s="98"/>
    </row>
    <row r="24" spans="1:42" ht="117" customHeight="1" x14ac:dyDescent="0.25">
      <c r="A24" s="105">
        <v>4</v>
      </c>
      <c r="B24" s="105" t="s">
        <v>213</v>
      </c>
      <c r="C24" s="105"/>
      <c r="D24" s="105"/>
      <c r="E24" s="105"/>
      <c r="F24" s="105"/>
      <c r="G24" s="123" t="s">
        <v>243</v>
      </c>
      <c r="H24" s="123" t="s">
        <v>113</v>
      </c>
      <c r="I24" s="123" t="s">
        <v>99</v>
      </c>
      <c r="J24" s="124" t="s">
        <v>52</v>
      </c>
      <c r="K24" s="105" t="s">
        <v>53</v>
      </c>
      <c r="L24" s="105">
        <v>247</v>
      </c>
      <c r="M24" s="105" t="str">
        <f t="shared" ref="M24" si="10">IF(L24&lt;=2,"Muy Baja",IF(L24&lt;=24,"Baja",IF(L24&lt;=500,"Media",IF(L24&lt;=5000,"Alta",IF(L24&gt;5000,"Muy Alta"," ")))))</f>
        <v>Media</v>
      </c>
      <c r="N24" s="121">
        <f t="shared" ref="N24" si="11">IF(M24="Muy alta",100%,IF(M24="Alta",80%,IF(M24="Media",60%,IF(M24="Baja",40%,IF(M24="Muy baja",20%,0%)))))</f>
        <v>0.6</v>
      </c>
      <c r="O24" s="121" t="str">
        <f t="shared" ref="O24" si="12">IF(P24=100%,"Catastrófico",IF(P24=80%,"Mayor",IF(P24=60%,"Moderado",IF(P24=40%,"Menor",IF(P24=20%,"Leve"," ")))))</f>
        <v xml:space="preserve"> </v>
      </c>
      <c r="P24" s="121">
        <f>IFERROR(ROUND(AVERAGEIF([3]Impacto_Riesgos_Corrupción!$C$9:$AA$137,Mapa_riesgos_corrupción!A24,[3]Impacto_Riesgos_Corrupción!$AA$9:$AA$137),0),0)</f>
        <v>0</v>
      </c>
      <c r="Q24" s="121" t="str">
        <f>IF(OR(AND(M24="Muy Baja",O24="Leve"),AND(M24="Muy Baja",O24="Menor"),AND(M24="Baja",O24="Leve")),"Bajo",IF(OR(AND(M24="Muy Baja",O24="Moderado"),AND(M24="Baja",O24="Menor"),AND(M24="Baja",O24="Moderado"),AND(M24="Media",O24="Leve"),AND(M24="Media",O24="Menor"),AND(M24="Media",O24="Moderado"),AND(M24="Alta",O24="Leve"),AND(M24="Alta",O24="Menor")),"Moderado",IF(OR(AND(M24="Muy Baja",O24="Mayor"),AND(M24="Baja",O24="Mayor"),AND(M24="Media",O24="Mayor"),AND(M24="Alta",O24="Moderado"),AND(M24="Alta",O24="Mayor"),AND(M24="Muy Alta",O24="Leve"),AND(M24="Muy Alta",O24="Menor"),AND(M24="Muy Alta",O24="Moderado"),AND(M24="Muy Alta",O24="Mayor")),"Alto",IF(OR(AND(M24="Muy Alta",O24="Catastrófico"),AND(M24="Alta",O24="Catastrófico"),AND(M24="Media",O24="Catastrófico"),AND(M24="Baja",O24="Catastrófico"),AND(M24="Muy Baja",O24="Catastrófico")),"Extremo"," "))))</f>
        <v xml:space="preserve"> </v>
      </c>
      <c r="R24" s="20" t="s">
        <v>114</v>
      </c>
      <c r="S24" s="21" t="s">
        <v>115</v>
      </c>
      <c r="T24" s="22" t="s">
        <v>56</v>
      </c>
      <c r="U24" s="23" t="str">
        <f t="shared" si="0"/>
        <v>Probabilidad</v>
      </c>
      <c r="V24" s="22" t="s">
        <v>57</v>
      </c>
      <c r="W24" s="24">
        <f t="shared" si="1"/>
        <v>0.4</v>
      </c>
      <c r="X24" s="22" t="s">
        <v>58</v>
      </c>
      <c r="Y24" s="22" t="s">
        <v>59</v>
      </c>
      <c r="Z24" s="22" t="s">
        <v>60</v>
      </c>
      <c r="AA24" s="25">
        <f>IF(U24="Probabilidad",(N24-(N24*W24)),N24)</f>
        <v>0.36</v>
      </c>
      <c r="AB24" s="105" t="str">
        <f t="shared" ref="AB24" si="13">IF(AC24&lt;=20%,"Muy Baja",IF(AC24&lt;=40%,"Baja",IF(AC24&lt;=60%,"Media",IF(AC24&lt;=80%,"Alta",IF(AC24&lt;=100%,"Muy Alta",0%)))))</f>
        <v>Muy Baja</v>
      </c>
      <c r="AC24" s="142">
        <f>AA28</f>
        <v>9.0719999999999995E-2</v>
      </c>
      <c r="AD24" s="26">
        <f>IF(U24="Impacto",(P24-(P24*W24)),P24)</f>
        <v>0</v>
      </c>
      <c r="AE24" s="127" t="str">
        <f t="shared" ref="AE24" si="14">IF(AF24&lt;=20%,"Leve",IF(AF24&lt;=40%,"Menor",IF(AF24&lt;=60%,"Moderado",IF(AF24&lt;=80%,"Mayor",IF(AF24&lt;=100%,"Catastrófico",0%)))))</f>
        <v>Leve</v>
      </c>
      <c r="AF24" s="142">
        <f>AD28</f>
        <v>0</v>
      </c>
      <c r="AG24" s="127" t="str">
        <f t="shared" ref="AG24" si="15">IF(OR(AND(AB24="Muy Baja",AE24="Leve"),AND(AB24="Muy Baja",AE24="Menor"),AND(AB24="Baja",AE24="Leve")),"Bajo",IF(OR(AND(AB24="Muy Baja",AE24="Moderado"),AND(AB24="Baja",AE24="Menor"),AND(AB24="Baja",AE24="Moderado"),AND(AB24="Media",AE24="Leve"),AND(AB24="Media",AE24="Menor"),AND(AB24="Media",AE24="Moderado"),AND(AB24="Alta",AE24="Leve"),AND(AB24="Alta",AE24="Menor")),"Moderado",IF(OR(AND(AB24="Muy Baja",AE24="Mayor"),AND(AB24="Baja",AE24="Mayor"),AND(AB24="Media",AE24="Mayor"),AND(AB24="Alta",AE24="Moderado"),AND(AB24="Alta",AE24="Mayor"),AND(AB24="Muy Alta",AE24="Leve"),AND(AB24="Muy Alta",AE24="Menor"),AND(AB24="Muy Alta",AE24="Moderado"),AND(AB24="Muy Alta",AE24="Mayor")),"Alto",IF(OR(AND(AB24="Muy Alta",AE24="Catastrófico"),AND(AB24="Alta",AE24="Catastrófico"),AND(AB24="Media",AE24="Catastrófico"),AND(AB24="Baja",AE24="Catastrófico"),AND(AB24="Muy Baja",AE24="Catastrófico")),"Extremo",0%))))</f>
        <v>Bajo</v>
      </c>
      <c r="AH24" s="143" t="s">
        <v>61</v>
      </c>
      <c r="AI24" s="21" t="s">
        <v>116</v>
      </c>
      <c r="AJ24" s="32" t="s">
        <v>117</v>
      </c>
      <c r="AK24" s="33" t="s">
        <v>118</v>
      </c>
      <c r="AL24" s="34" t="s">
        <v>80</v>
      </c>
      <c r="AM24" s="21" t="s">
        <v>119</v>
      </c>
      <c r="AN24" s="22" t="s">
        <v>65</v>
      </c>
      <c r="AO24" s="127" t="s">
        <v>66</v>
      </c>
      <c r="AP24" s="127" t="s">
        <v>67</v>
      </c>
    </row>
    <row r="25" spans="1:42" ht="78" customHeight="1" x14ac:dyDescent="0.25">
      <c r="A25" s="90"/>
      <c r="B25" s="90"/>
      <c r="C25" s="90"/>
      <c r="D25" s="90"/>
      <c r="E25" s="90"/>
      <c r="F25" s="90"/>
      <c r="G25" s="93"/>
      <c r="H25" s="93"/>
      <c r="I25" s="93"/>
      <c r="J25" s="125"/>
      <c r="K25" s="90"/>
      <c r="L25" s="90"/>
      <c r="M25" s="90"/>
      <c r="N25" s="102"/>
      <c r="O25" s="102"/>
      <c r="P25" s="102"/>
      <c r="Q25" s="102"/>
      <c r="R25" s="20" t="s">
        <v>120</v>
      </c>
      <c r="S25" s="21" t="s">
        <v>121</v>
      </c>
      <c r="T25" s="22" t="s">
        <v>56</v>
      </c>
      <c r="U25" s="23" t="str">
        <f t="shared" si="0"/>
        <v>Probabilidad</v>
      </c>
      <c r="V25" s="22" t="s">
        <v>57</v>
      </c>
      <c r="W25" s="24">
        <f t="shared" si="1"/>
        <v>0.4</v>
      </c>
      <c r="X25" s="22" t="s">
        <v>58</v>
      </c>
      <c r="Y25" s="22" t="s">
        <v>76</v>
      </c>
      <c r="Z25" s="22" t="s">
        <v>60</v>
      </c>
      <c r="AA25" s="25">
        <f>IF(U25="Probabilidad",(AA24-(AA24*W25)),AA24)</f>
        <v>0.216</v>
      </c>
      <c r="AB25" s="90"/>
      <c r="AC25" s="103"/>
      <c r="AD25" s="26">
        <f>IF(U25="Impacto",(AD24-(AD24*W25)),AD24)</f>
        <v>0</v>
      </c>
      <c r="AE25" s="97"/>
      <c r="AF25" s="103"/>
      <c r="AG25" s="97"/>
      <c r="AH25" s="115"/>
      <c r="AI25" s="119" t="s">
        <v>122</v>
      </c>
      <c r="AJ25" s="144" t="s">
        <v>117</v>
      </c>
      <c r="AK25" s="139" t="s">
        <v>123</v>
      </c>
      <c r="AL25" s="139" t="s">
        <v>124</v>
      </c>
      <c r="AM25" s="140" t="s">
        <v>125</v>
      </c>
      <c r="AN25" s="113" t="s">
        <v>65</v>
      </c>
      <c r="AO25" s="97"/>
      <c r="AP25" s="97"/>
    </row>
    <row r="26" spans="1:42" ht="72" customHeight="1" x14ac:dyDescent="0.25">
      <c r="A26" s="90"/>
      <c r="B26" s="90"/>
      <c r="C26" s="90"/>
      <c r="D26" s="90"/>
      <c r="E26" s="90"/>
      <c r="F26" s="90"/>
      <c r="G26" s="93"/>
      <c r="H26" s="93"/>
      <c r="I26" s="93"/>
      <c r="J26" s="125"/>
      <c r="K26" s="90"/>
      <c r="L26" s="90"/>
      <c r="M26" s="90"/>
      <c r="N26" s="102"/>
      <c r="O26" s="102"/>
      <c r="P26" s="102"/>
      <c r="Q26" s="102"/>
      <c r="R26" s="20" t="s">
        <v>126</v>
      </c>
      <c r="S26" s="21" t="s">
        <v>127</v>
      </c>
      <c r="T26" s="22" t="s">
        <v>56</v>
      </c>
      <c r="U26" s="23" t="str">
        <f t="shared" si="0"/>
        <v>Probabilidad</v>
      </c>
      <c r="V26" s="22" t="s">
        <v>57</v>
      </c>
      <c r="W26" s="24">
        <f t="shared" si="1"/>
        <v>0.4</v>
      </c>
      <c r="X26" s="22" t="s">
        <v>58</v>
      </c>
      <c r="Y26" s="22" t="s">
        <v>59</v>
      </c>
      <c r="Z26" s="22" t="s">
        <v>60</v>
      </c>
      <c r="AA26" s="25">
        <f>IF(U26="Probabilidad",(AA25-(AA25*W26)),AA25)</f>
        <v>0.12959999999999999</v>
      </c>
      <c r="AB26" s="90"/>
      <c r="AC26" s="103"/>
      <c r="AD26" s="26">
        <f t="shared" ref="AD26:AD28" si="16">IF(U26="Impacto",(AD25-(AD25*W26)),AD25)</f>
        <v>0</v>
      </c>
      <c r="AE26" s="97"/>
      <c r="AF26" s="103"/>
      <c r="AG26" s="97"/>
      <c r="AH26" s="115"/>
      <c r="AI26" s="120"/>
      <c r="AJ26" s="138"/>
      <c r="AK26" s="120"/>
      <c r="AL26" s="120"/>
      <c r="AM26" s="120"/>
      <c r="AN26" s="91"/>
      <c r="AO26" s="97"/>
      <c r="AP26" s="97"/>
    </row>
    <row r="27" spans="1:42" ht="90" customHeight="1" x14ac:dyDescent="0.25">
      <c r="A27" s="90"/>
      <c r="B27" s="90"/>
      <c r="C27" s="90"/>
      <c r="D27" s="90"/>
      <c r="E27" s="90"/>
      <c r="F27" s="90"/>
      <c r="G27" s="93"/>
      <c r="H27" s="93"/>
      <c r="I27" s="93"/>
      <c r="J27" s="125"/>
      <c r="K27" s="90"/>
      <c r="L27" s="90"/>
      <c r="M27" s="90"/>
      <c r="N27" s="102"/>
      <c r="O27" s="102"/>
      <c r="P27" s="102"/>
      <c r="Q27" s="102"/>
      <c r="R27" s="20" t="s">
        <v>128</v>
      </c>
      <c r="S27" s="21" t="s">
        <v>97</v>
      </c>
      <c r="T27" s="22" t="s">
        <v>84</v>
      </c>
      <c r="U27" s="23" t="str">
        <f t="shared" si="0"/>
        <v>Probabilidad</v>
      </c>
      <c r="V27" s="22" t="s">
        <v>57</v>
      </c>
      <c r="W27" s="24">
        <f t="shared" si="1"/>
        <v>0.3</v>
      </c>
      <c r="X27" s="22" t="s">
        <v>58</v>
      </c>
      <c r="Y27" s="22" t="s">
        <v>76</v>
      </c>
      <c r="Z27" s="22" t="s">
        <v>60</v>
      </c>
      <c r="AA27" s="25">
        <f>IF(U27="Probabilidad",(AA26-(AA26*W27)),AA26)</f>
        <v>9.0719999999999995E-2</v>
      </c>
      <c r="AB27" s="90"/>
      <c r="AC27" s="103"/>
      <c r="AD27" s="26">
        <f>IF(U27="Impacto",(AD26-(AD26*W27)),AD26)</f>
        <v>0</v>
      </c>
      <c r="AE27" s="97"/>
      <c r="AF27" s="103"/>
      <c r="AG27" s="97"/>
      <c r="AH27" s="115"/>
      <c r="AI27" s="107" t="s">
        <v>129</v>
      </c>
      <c r="AJ27" s="109" t="s">
        <v>130</v>
      </c>
      <c r="AK27" s="145">
        <v>44270</v>
      </c>
      <c r="AL27" s="145">
        <v>44296</v>
      </c>
      <c r="AM27" s="146" t="s">
        <v>131</v>
      </c>
      <c r="AN27" s="113" t="s">
        <v>73</v>
      </c>
      <c r="AO27" s="97"/>
      <c r="AP27" s="97"/>
    </row>
    <row r="28" spans="1:42" x14ac:dyDescent="0.25">
      <c r="A28" s="91"/>
      <c r="B28" s="91"/>
      <c r="C28" s="91"/>
      <c r="D28" s="91"/>
      <c r="E28" s="91"/>
      <c r="F28" s="91"/>
      <c r="G28" s="94"/>
      <c r="H28" s="94"/>
      <c r="I28" s="94"/>
      <c r="J28" s="126"/>
      <c r="K28" s="91"/>
      <c r="L28" s="91"/>
      <c r="M28" s="91"/>
      <c r="N28" s="122"/>
      <c r="O28" s="122"/>
      <c r="P28" s="122"/>
      <c r="Q28" s="122"/>
      <c r="R28" s="20"/>
      <c r="S28" s="33"/>
      <c r="T28" s="22"/>
      <c r="U28" s="23" t="str">
        <f t="shared" si="0"/>
        <v xml:space="preserve"> </v>
      </c>
      <c r="V28" s="22"/>
      <c r="W28" s="24">
        <f t="shared" si="1"/>
        <v>0</v>
      </c>
      <c r="X28" s="22"/>
      <c r="Y28" s="22"/>
      <c r="Z28" s="22"/>
      <c r="AA28" s="25">
        <f>IF(U28="Probabilidad",(AA27-(AA27*W28)),AA27)</f>
        <v>9.0719999999999995E-2</v>
      </c>
      <c r="AB28" s="91"/>
      <c r="AC28" s="104"/>
      <c r="AD28" s="26">
        <f t="shared" si="16"/>
        <v>0</v>
      </c>
      <c r="AE28" s="98"/>
      <c r="AF28" s="104"/>
      <c r="AG28" s="98"/>
      <c r="AH28" s="116"/>
      <c r="AI28" s="108"/>
      <c r="AJ28" s="133"/>
      <c r="AK28" s="94"/>
      <c r="AL28" s="94"/>
      <c r="AM28" s="94"/>
      <c r="AN28" s="94"/>
      <c r="AO28" s="98"/>
      <c r="AP28" s="98"/>
    </row>
    <row r="29" spans="1:42" ht="96" customHeight="1" x14ac:dyDescent="0.25">
      <c r="A29" s="105">
        <v>6</v>
      </c>
      <c r="B29" s="105" t="s">
        <v>132</v>
      </c>
      <c r="C29" s="105"/>
      <c r="D29" s="105"/>
      <c r="E29" s="105"/>
      <c r="F29" s="105"/>
      <c r="G29" s="123" t="s">
        <v>244</v>
      </c>
      <c r="H29" s="123" t="s">
        <v>133</v>
      </c>
      <c r="I29" s="123" t="s">
        <v>134</v>
      </c>
      <c r="J29" s="124" t="s">
        <v>52</v>
      </c>
      <c r="K29" s="105" t="s">
        <v>53</v>
      </c>
      <c r="L29" s="105">
        <v>52</v>
      </c>
      <c r="M29" s="105" t="str">
        <f t="shared" ref="M29" si="17">IF(L29&lt;=2,"Muy Baja",IF(L29&lt;=24,"Baja",IF(L29&lt;=500,"Media",IF(L29&lt;=5000,"Alta",IF(L29&gt;5000,"Muy Alta"," ")))))</f>
        <v>Media</v>
      </c>
      <c r="N29" s="121">
        <f t="shared" ref="N29" si="18">IF(M29="Muy alta",100%,IF(M29="Alta",80%,IF(M29="Media",60%,IF(M29="Baja",40%,IF(M29="Muy baja",20%,0%)))))</f>
        <v>0.6</v>
      </c>
      <c r="O29" s="121" t="str">
        <f t="shared" ref="O29" si="19">IF(P29=100%,"Catastrófico",IF(P29=80%,"Mayor",IF(P29=60%,"Moderado",IF(P29=40%,"Menor",IF(P29=20%,"Leve"," ")))))</f>
        <v xml:space="preserve"> </v>
      </c>
      <c r="P29" s="121">
        <f>IFERROR(ROUND(AVERAGEIF([3]Impacto_Riesgos_Corrupción!$C$9:$AA$137,Mapa_riesgos_corrupción!A29,[3]Impacto_Riesgos_Corrupción!$AA$9:$AA$137),0),0)</f>
        <v>0</v>
      </c>
      <c r="Q29" s="121" t="str">
        <f>IF(OR(AND(M29="Muy Baja",O29="Leve"),AND(M29="Muy Baja",O29="Menor"),AND(M29="Baja",O29="Leve")),"Bajo",IF(OR(AND(M29="Muy Baja",O29="Moderado"),AND(M29="Baja",O29="Menor"),AND(M29="Baja",O29="Moderado"),AND(M29="Media",O29="Leve"),AND(M29="Media",O29="Menor"),AND(M29="Media",O29="Moderado"),AND(M29="Alta",O29="Leve"),AND(M29="Alta",O29="Menor")),"Moderado",IF(OR(AND(M29="Muy Baja",O29="Mayor"),AND(M29="Baja",O29="Mayor"),AND(M29="Media",O29="Mayor"),AND(M29="Alta",O29="Moderado"),AND(M29="Alta",O29="Mayor"),AND(M29="Muy Alta",O29="Leve"),AND(M29="Muy Alta",O29="Menor"),AND(M29="Muy Alta",O29="Moderado"),AND(M29="Muy Alta",O29="Mayor")),"Alto",IF(OR(AND(M29="Muy Alta",O29="Catastrófico"),AND(M29="Alta",O29="Catastrófico"),AND(M29="Media",O29="Catastrófico"),AND(M29="Baja",O29="Catastrófico"),AND(M29="Muy Baja",O29="Catastrófico")),"Extremo"," "))))</f>
        <v xml:space="preserve"> </v>
      </c>
      <c r="R29" s="20" t="s">
        <v>135</v>
      </c>
      <c r="S29" s="21" t="s">
        <v>136</v>
      </c>
      <c r="T29" s="22" t="s">
        <v>56</v>
      </c>
      <c r="U29" s="23" t="str">
        <f t="shared" si="0"/>
        <v>Probabilidad</v>
      </c>
      <c r="V29" s="22" t="s">
        <v>57</v>
      </c>
      <c r="W29" s="24">
        <f t="shared" si="1"/>
        <v>0.4</v>
      </c>
      <c r="X29" s="22" t="s">
        <v>58</v>
      </c>
      <c r="Y29" s="22" t="s">
        <v>76</v>
      </c>
      <c r="Z29" s="22" t="s">
        <v>60</v>
      </c>
      <c r="AA29" s="25">
        <f>IF(U29="Probabilidad",(N29-(N29*W29)),N29)</f>
        <v>0.36</v>
      </c>
      <c r="AB29" s="105" t="str">
        <f t="shared" ref="AB29" si="20">IF(AC29&lt;=20%,"Muy Baja",IF(AC29&lt;=40%,"Baja",IF(AC29&lt;=60%,"Media",IF(AC29&lt;=80%,"Alta",IF(AC29&lt;=100%,"Muy Alta",0%)))))</f>
        <v>Muy Baja</v>
      </c>
      <c r="AC29" s="142">
        <f>AA33</f>
        <v>0.1764</v>
      </c>
      <c r="AD29" s="26">
        <f>IF(U29="Impacto",(P29-(P29*W29)),P29)</f>
        <v>0</v>
      </c>
      <c r="AE29" s="127" t="str">
        <f t="shared" ref="AE29" si="21">IF(AF29&lt;=20%,"Leve",IF(AF29&lt;=40%,"Menor",IF(AF29&lt;=60%,"Moderado",IF(AF29&lt;=80%,"Mayor",IF(AF29&lt;=100%,"Catastrófico",0%)))))</f>
        <v>Leve</v>
      </c>
      <c r="AF29" s="142">
        <f>AD33</f>
        <v>0</v>
      </c>
      <c r="AG29" s="127" t="str">
        <f t="shared" ref="AG29" si="22">IF(OR(AND(AB29="Muy Baja",AE29="Leve"),AND(AB29="Muy Baja",AE29="Menor"),AND(AB29="Baja",AE29="Leve")),"Bajo",IF(OR(AND(AB29="Muy Baja",AE29="Moderado"),AND(AB29="Baja",AE29="Menor"),AND(AB29="Baja",AE29="Moderado"),AND(AB29="Media",AE29="Leve"),AND(AB29="Media",AE29="Menor"),AND(AB29="Media",AE29="Moderado"),AND(AB29="Alta",AE29="Leve"),AND(AB29="Alta",AE29="Menor")),"Moderado",IF(OR(AND(AB29="Muy Baja",AE29="Mayor"),AND(AB29="Baja",AE29="Mayor"),AND(AB29="Media",AE29="Mayor"),AND(AB29="Alta",AE29="Moderado"),AND(AB29="Alta",AE29="Mayor"),AND(AB29="Muy Alta",AE29="Leve"),AND(AB29="Muy Alta",AE29="Menor"),AND(AB29="Muy Alta",AE29="Moderado"),AND(AB29="Muy Alta",AE29="Mayor")),"Alto",IF(OR(AND(AB29="Muy Alta",AE29="Catastrófico"),AND(AB29="Alta",AE29="Catastrófico"),AND(AB29="Media",AE29="Catastrófico"),AND(AB29="Baja",AE29="Catastrófico"),AND(AB29="Muy Baja",AE29="Catastrófico")),"Extremo",0%))))</f>
        <v>Bajo</v>
      </c>
      <c r="AH29" s="143" t="s">
        <v>61</v>
      </c>
      <c r="AI29" s="35" t="s">
        <v>137</v>
      </c>
      <c r="AJ29" s="36" t="s">
        <v>107</v>
      </c>
      <c r="AK29" s="29">
        <v>44392</v>
      </c>
      <c r="AL29" s="37">
        <v>44479</v>
      </c>
      <c r="AM29" s="36" t="s">
        <v>138</v>
      </c>
      <c r="AN29" s="30" t="s">
        <v>88</v>
      </c>
      <c r="AO29" s="127" t="s">
        <v>66</v>
      </c>
      <c r="AP29" s="127" t="s">
        <v>67</v>
      </c>
    </row>
    <row r="30" spans="1:42" ht="116.1" customHeight="1" x14ac:dyDescent="0.25">
      <c r="A30" s="90"/>
      <c r="B30" s="90"/>
      <c r="C30" s="90"/>
      <c r="D30" s="90"/>
      <c r="E30" s="90"/>
      <c r="F30" s="90"/>
      <c r="G30" s="93"/>
      <c r="H30" s="93"/>
      <c r="I30" s="93"/>
      <c r="J30" s="125"/>
      <c r="K30" s="90"/>
      <c r="L30" s="90"/>
      <c r="M30" s="90"/>
      <c r="N30" s="102"/>
      <c r="O30" s="102"/>
      <c r="P30" s="102"/>
      <c r="Q30" s="102"/>
      <c r="R30" s="20" t="s">
        <v>139</v>
      </c>
      <c r="S30" s="21" t="s">
        <v>140</v>
      </c>
      <c r="T30" s="22" t="s">
        <v>84</v>
      </c>
      <c r="U30" s="23" t="str">
        <f t="shared" si="0"/>
        <v>Probabilidad</v>
      </c>
      <c r="V30" s="22" t="s">
        <v>57</v>
      </c>
      <c r="W30" s="24">
        <f t="shared" si="1"/>
        <v>0.3</v>
      </c>
      <c r="X30" s="22" t="s">
        <v>58</v>
      </c>
      <c r="Y30" s="22" t="s">
        <v>59</v>
      </c>
      <c r="Z30" s="22" t="s">
        <v>60</v>
      </c>
      <c r="AA30" s="25">
        <f>IF(U30="Probabilidad",(AA29-(AA29*W30)),AA29)</f>
        <v>0.252</v>
      </c>
      <c r="AB30" s="90"/>
      <c r="AC30" s="103"/>
      <c r="AD30" s="26">
        <f>IF(U30="Impacto",(AD29-(AD29*W30)),AD29)</f>
        <v>0</v>
      </c>
      <c r="AE30" s="97"/>
      <c r="AF30" s="103"/>
      <c r="AG30" s="97"/>
      <c r="AH30" s="115"/>
      <c r="AI30" s="148" t="s">
        <v>106</v>
      </c>
      <c r="AJ30" s="149" t="s">
        <v>107</v>
      </c>
      <c r="AK30" s="106" t="s">
        <v>79</v>
      </c>
      <c r="AL30" s="101" t="s">
        <v>80</v>
      </c>
      <c r="AM30" s="148" t="s">
        <v>108</v>
      </c>
      <c r="AN30" s="106" t="s">
        <v>65</v>
      </c>
      <c r="AO30" s="97"/>
      <c r="AP30" s="97"/>
    </row>
    <row r="31" spans="1:42" ht="86.1" customHeight="1" x14ac:dyDescent="0.25">
      <c r="A31" s="90"/>
      <c r="B31" s="90"/>
      <c r="C31" s="90"/>
      <c r="D31" s="90"/>
      <c r="E31" s="90"/>
      <c r="F31" s="90"/>
      <c r="G31" s="93"/>
      <c r="H31" s="93"/>
      <c r="I31" s="93"/>
      <c r="J31" s="125"/>
      <c r="K31" s="90"/>
      <c r="L31" s="90"/>
      <c r="M31" s="90"/>
      <c r="N31" s="102"/>
      <c r="O31" s="102"/>
      <c r="P31" s="102"/>
      <c r="Q31" s="102"/>
      <c r="R31" s="20" t="s">
        <v>141</v>
      </c>
      <c r="S31" s="21" t="s">
        <v>97</v>
      </c>
      <c r="T31" s="22" t="s">
        <v>84</v>
      </c>
      <c r="U31" s="23" t="str">
        <f t="shared" si="0"/>
        <v>Probabilidad</v>
      </c>
      <c r="V31" s="22" t="s">
        <v>57</v>
      </c>
      <c r="W31" s="24">
        <f t="shared" si="1"/>
        <v>0.3</v>
      </c>
      <c r="X31" s="22" t="s">
        <v>58</v>
      </c>
      <c r="Y31" s="22" t="s">
        <v>76</v>
      </c>
      <c r="Z31" s="22" t="s">
        <v>60</v>
      </c>
      <c r="AA31" s="25">
        <f>IF(U31="Probabilidad",(AA30-(AA30*W31)),AA30)</f>
        <v>0.1764</v>
      </c>
      <c r="AB31" s="90"/>
      <c r="AC31" s="103"/>
      <c r="AD31" s="26">
        <f t="shared" ref="AD31:AD32" si="23">IF(U31="Impacto",(AD30-(AD30*W31)),AD30)</f>
        <v>0</v>
      </c>
      <c r="AE31" s="97"/>
      <c r="AF31" s="103"/>
      <c r="AG31" s="97"/>
      <c r="AH31" s="115"/>
      <c r="AI31" s="148"/>
      <c r="AJ31" s="138"/>
      <c r="AK31" s="150"/>
      <c r="AL31" s="150"/>
      <c r="AM31" s="120"/>
      <c r="AN31" s="120"/>
      <c r="AO31" s="97"/>
      <c r="AP31" s="97"/>
    </row>
    <row r="32" spans="1:42" ht="75.95" customHeight="1" x14ac:dyDescent="0.25">
      <c r="A32" s="90"/>
      <c r="B32" s="90"/>
      <c r="C32" s="90"/>
      <c r="D32" s="90"/>
      <c r="E32" s="90"/>
      <c r="F32" s="90"/>
      <c r="G32" s="93"/>
      <c r="H32" s="93"/>
      <c r="I32" s="93"/>
      <c r="J32" s="125"/>
      <c r="K32" s="90"/>
      <c r="L32" s="90"/>
      <c r="M32" s="90"/>
      <c r="N32" s="102"/>
      <c r="O32" s="102"/>
      <c r="P32" s="102"/>
      <c r="Q32" s="102"/>
      <c r="R32" s="20" t="s">
        <v>142</v>
      </c>
      <c r="S32" s="21" t="s">
        <v>143</v>
      </c>
      <c r="T32" s="22" t="s">
        <v>144</v>
      </c>
      <c r="U32" s="23" t="str">
        <f t="shared" si="0"/>
        <v>Impacto</v>
      </c>
      <c r="V32" s="22" t="s">
        <v>57</v>
      </c>
      <c r="W32" s="24">
        <f t="shared" si="1"/>
        <v>0.25</v>
      </c>
      <c r="X32" s="22" t="s">
        <v>58</v>
      </c>
      <c r="Y32" s="22" t="s">
        <v>76</v>
      </c>
      <c r="Z32" s="22" t="s">
        <v>60</v>
      </c>
      <c r="AA32" s="25">
        <f>IF(U32="Probabilidad",(AA31-(AA31*W32)),AA31)</f>
        <v>0.1764</v>
      </c>
      <c r="AB32" s="90"/>
      <c r="AC32" s="103"/>
      <c r="AD32" s="26">
        <f t="shared" si="23"/>
        <v>0</v>
      </c>
      <c r="AE32" s="97"/>
      <c r="AF32" s="103"/>
      <c r="AG32" s="97"/>
      <c r="AH32" s="115"/>
      <c r="AI32" s="128" t="s">
        <v>145</v>
      </c>
      <c r="AJ32" s="131" t="s">
        <v>107</v>
      </c>
      <c r="AK32" s="152" t="s">
        <v>146</v>
      </c>
      <c r="AL32" s="154" t="s">
        <v>80</v>
      </c>
      <c r="AM32" s="156" t="s">
        <v>147</v>
      </c>
      <c r="AN32" s="136" t="s">
        <v>65</v>
      </c>
      <c r="AO32" s="97"/>
      <c r="AP32" s="97"/>
    </row>
    <row r="33" spans="1:42" ht="120" customHeight="1" x14ac:dyDescent="0.25">
      <c r="A33" s="91"/>
      <c r="B33" s="91"/>
      <c r="C33" s="91"/>
      <c r="D33" s="91"/>
      <c r="E33" s="91"/>
      <c r="F33" s="91"/>
      <c r="G33" s="94"/>
      <c r="H33" s="94"/>
      <c r="I33" s="94"/>
      <c r="J33" s="126"/>
      <c r="K33" s="91"/>
      <c r="L33" s="91"/>
      <c r="M33" s="91"/>
      <c r="N33" s="122"/>
      <c r="O33" s="122"/>
      <c r="P33" s="122"/>
      <c r="Q33" s="122"/>
      <c r="R33" s="20" t="s">
        <v>148</v>
      </c>
      <c r="S33" s="21" t="s">
        <v>149</v>
      </c>
      <c r="T33" s="22" t="s">
        <v>144</v>
      </c>
      <c r="U33" s="23" t="str">
        <f t="shared" si="0"/>
        <v>Impacto</v>
      </c>
      <c r="V33" s="22" t="s">
        <v>57</v>
      </c>
      <c r="W33" s="24">
        <f t="shared" si="1"/>
        <v>0.25</v>
      </c>
      <c r="X33" s="22" t="s">
        <v>58</v>
      </c>
      <c r="Y33" s="22" t="s">
        <v>76</v>
      </c>
      <c r="Z33" s="22" t="s">
        <v>60</v>
      </c>
      <c r="AA33" s="25">
        <f>IF(U33="Probabilidad",(AA32-(AA32*W33)),AA32)</f>
        <v>0.1764</v>
      </c>
      <c r="AB33" s="91"/>
      <c r="AC33" s="104"/>
      <c r="AD33" s="26">
        <f>IF(U33="Impacto",(AD32-(AD32*W33)),AD32)</f>
        <v>0</v>
      </c>
      <c r="AE33" s="98"/>
      <c r="AF33" s="104"/>
      <c r="AG33" s="98"/>
      <c r="AH33" s="116"/>
      <c r="AI33" s="130"/>
      <c r="AJ33" s="151"/>
      <c r="AK33" s="153"/>
      <c r="AL33" s="155"/>
      <c r="AM33" s="157"/>
      <c r="AN33" s="147"/>
      <c r="AO33" s="98"/>
      <c r="AP33" s="98"/>
    </row>
    <row r="34" spans="1:42" ht="173.1" customHeight="1" x14ac:dyDescent="0.25">
      <c r="A34" s="105">
        <v>7</v>
      </c>
      <c r="B34" s="105" t="s">
        <v>213</v>
      </c>
      <c r="C34" s="105"/>
      <c r="D34" s="105"/>
      <c r="E34" s="105"/>
      <c r="F34" s="105"/>
      <c r="G34" s="123" t="s">
        <v>245</v>
      </c>
      <c r="H34" s="123" t="s">
        <v>133</v>
      </c>
      <c r="I34" s="123" t="s">
        <v>134</v>
      </c>
      <c r="J34" s="124" t="s">
        <v>52</v>
      </c>
      <c r="K34" s="105" t="s">
        <v>53</v>
      </c>
      <c r="L34" s="105">
        <v>247</v>
      </c>
      <c r="M34" s="105" t="str">
        <f t="shared" ref="M34" si="24">IF(L34&lt;=2,"Muy Baja",IF(L34&lt;=24,"Baja",IF(L34&lt;=500,"Media",IF(L34&lt;=5000,"Alta",IF(L34&gt;5000,"Muy Alta"," ")))))</f>
        <v>Media</v>
      </c>
      <c r="N34" s="121">
        <f t="shared" ref="N34" si="25">IF(M34="Muy alta",100%,IF(M34="Alta",80%,IF(M34="Media",60%,IF(M34="Baja",40%,IF(M34="Muy baja",20%,0%)))))</f>
        <v>0.6</v>
      </c>
      <c r="O34" s="121" t="str">
        <f t="shared" ref="O34" si="26">IF(P34=100%,"Catastrófico",IF(P34=80%,"Mayor",IF(P34=60%,"Moderado",IF(P34=40%,"Menor",IF(P34=20%,"Leve"," ")))))</f>
        <v xml:space="preserve"> </v>
      </c>
      <c r="P34" s="121">
        <f>IFERROR(ROUND(AVERAGEIF([3]Impacto_Riesgos_Corrupción!$C$9:$AA$137,Mapa_riesgos_corrupción!A34,[3]Impacto_Riesgos_Corrupción!$AA$9:$AA$137),0),0)</f>
        <v>0</v>
      </c>
      <c r="Q34" s="121" t="str">
        <f>IF(OR(AND(M34="Muy Baja",O34="Leve"),AND(M34="Muy Baja",O34="Menor"),AND(M34="Baja",O34="Leve")),"Bajo",IF(OR(AND(M34="Muy Baja",O34="Moderado"),AND(M34="Baja",O34="Menor"),AND(M34="Baja",O34="Moderado"),AND(M34="Media",O34="Leve"),AND(M34="Media",O34="Menor"),AND(M34="Media",O34="Moderado"),AND(M34="Alta",O34="Leve"),AND(M34="Alta",O34="Menor")),"Moderado",IF(OR(AND(M34="Muy Baja",O34="Mayor"),AND(M34="Baja",O34="Mayor"),AND(M34="Media",O34="Mayor"),AND(M34="Alta",O34="Moderado"),AND(M34="Alta",O34="Mayor"),AND(M34="Muy Alta",O34="Leve"),AND(M34="Muy Alta",O34="Menor"),AND(M34="Muy Alta",O34="Moderado"),AND(M34="Muy Alta",O34="Mayor")),"Alto",IF(OR(AND(M34="Muy Alta",O34="Catastrófico"),AND(M34="Alta",O34="Catastrófico"),AND(M34="Media",O34="Catastrófico"),AND(M34="Baja",O34="Catastrófico"),AND(M34="Muy Baja",O34="Catastrófico")),"Extremo"," "))))</f>
        <v xml:space="preserve"> </v>
      </c>
      <c r="R34" s="20" t="s">
        <v>150</v>
      </c>
      <c r="S34" s="21" t="s">
        <v>101</v>
      </c>
      <c r="T34" s="22" t="s">
        <v>84</v>
      </c>
      <c r="U34" s="23" t="str">
        <f t="shared" si="0"/>
        <v>Probabilidad</v>
      </c>
      <c r="V34" s="22" t="s">
        <v>57</v>
      </c>
      <c r="W34" s="24">
        <f t="shared" si="1"/>
        <v>0.3</v>
      </c>
      <c r="X34" s="22" t="s">
        <v>58</v>
      </c>
      <c r="Y34" s="22" t="s">
        <v>59</v>
      </c>
      <c r="Z34" s="22" t="s">
        <v>60</v>
      </c>
      <c r="AA34" s="25">
        <f>IF(U34="Probabilidad",(N34-(N34*W34)),N34)</f>
        <v>0.42</v>
      </c>
      <c r="AB34" s="105" t="str">
        <f t="shared" ref="AB34" si="27">IF(AC34&lt;=20%,"Muy Baja",IF(AC34&lt;=40%,"Baja",IF(AC34&lt;=60%,"Media",IF(AC34&lt;=80%,"Alta",IF(AC34&lt;=100%,"Muy Alta",0%)))))</f>
        <v>Muy Baja</v>
      </c>
      <c r="AC34" s="142">
        <f>AA38</f>
        <v>0.12348000000000001</v>
      </c>
      <c r="AD34" s="26">
        <f>IF(U34="Impacto",(P34-(P34*W34)),P34)</f>
        <v>0</v>
      </c>
      <c r="AE34" s="127" t="str">
        <f t="shared" ref="AE34" si="28">IF(AF34&lt;=20%,"Leve",IF(AF34&lt;=40%,"Menor",IF(AF34&lt;=60%,"Moderado",IF(AF34&lt;=80%,"Mayor",IF(AF34&lt;=100%,"Catastrófico",0%)))))</f>
        <v>Leve</v>
      </c>
      <c r="AF34" s="142">
        <f>AD38</f>
        <v>0</v>
      </c>
      <c r="AG34" s="127" t="str">
        <f t="shared" ref="AG34" si="29">IF(OR(AND(AB34="Muy Baja",AE34="Leve"),AND(AB34="Muy Baja",AE34="Menor"),AND(AB34="Baja",AE34="Leve")),"Bajo",IF(OR(AND(AB34="Muy Baja",AE34="Moderado"),AND(AB34="Baja",AE34="Menor"),AND(AB34="Baja",AE34="Moderado"),AND(AB34="Media",AE34="Leve"),AND(AB34="Media",AE34="Menor"),AND(AB34="Media",AE34="Moderado"),AND(AB34="Alta",AE34="Leve"),AND(AB34="Alta",AE34="Menor")),"Moderado",IF(OR(AND(AB34="Muy Baja",AE34="Mayor"),AND(AB34="Baja",AE34="Mayor"),AND(AB34="Media",AE34="Mayor"),AND(AB34="Alta",AE34="Moderado"),AND(AB34="Alta",AE34="Mayor"),AND(AB34="Muy Alta",AE34="Leve"),AND(AB34="Muy Alta",AE34="Menor"),AND(AB34="Muy Alta",AE34="Moderado"),AND(AB34="Muy Alta",AE34="Mayor")),"Alto",IF(OR(AND(AB34="Muy Alta",AE34="Catastrófico"),AND(AB34="Alta",AE34="Catastrófico"),AND(AB34="Media",AE34="Catastrófico"),AND(AB34="Baja",AE34="Catastrófico"),AND(AB34="Muy Baja",AE34="Catastrófico")),"Extremo",0%))))</f>
        <v>Bajo</v>
      </c>
      <c r="AH34" s="143" t="s">
        <v>61</v>
      </c>
      <c r="AI34" s="38" t="s">
        <v>151</v>
      </c>
      <c r="AJ34" s="39" t="s">
        <v>152</v>
      </c>
      <c r="AK34" s="40" t="s">
        <v>153</v>
      </c>
      <c r="AL34" s="41" t="s">
        <v>154</v>
      </c>
      <c r="AM34" s="42" t="s">
        <v>155</v>
      </c>
      <c r="AN34" s="30" t="s">
        <v>65</v>
      </c>
      <c r="AO34" s="127" t="s">
        <v>66</v>
      </c>
      <c r="AP34" s="127" t="s">
        <v>67</v>
      </c>
    </row>
    <row r="35" spans="1:42" ht="90.95" customHeight="1" x14ac:dyDescent="0.25">
      <c r="A35" s="90"/>
      <c r="B35" s="90"/>
      <c r="C35" s="90"/>
      <c r="D35" s="90"/>
      <c r="E35" s="90"/>
      <c r="F35" s="90"/>
      <c r="G35" s="93"/>
      <c r="H35" s="93"/>
      <c r="I35" s="93"/>
      <c r="J35" s="125"/>
      <c r="K35" s="90"/>
      <c r="L35" s="90"/>
      <c r="M35" s="90"/>
      <c r="N35" s="102"/>
      <c r="O35" s="102"/>
      <c r="P35" s="102"/>
      <c r="Q35" s="102"/>
      <c r="R35" s="20" t="s">
        <v>156</v>
      </c>
      <c r="S35" s="21" t="s">
        <v>83</v>
      </c>
      <c r="T35" s="22" t="s">
        <v>84</v>
      </c>
      <c r="U35" s="23" t="str">
        <f t="shared" si="0"/>
        <v>Probabilidad</v>
      </c>
      <c r="V35" s="22" t="s">
        <v>57</v>
      </c>
      <c r="W35" s="24">
        <f t="shared" si="1"/>
        <v>0.3</v>
      </c>
      <c r="X35" s="22" t="s">
        <v>58</v>
      </c>
      <c r="Y35" s="22" t="s">
        <v>59</v>
      </c>
      <c r="Z35" s="22" t="s">
        <v>60</v>
      </c>
      <c r="AA35" s="25">
        <f>IF(U35="Probabilidad",(AA34-(AA34*W35)),AA34)</f>
        <v>0.29399999999999998</v>
      </c>
      <c r="AB35" s="90"/>
      <c r="AC35" s="103"/>
      <c r="AD35" s="26">
        <f>IF(U35="Impacto",(AD34-(AD34*W35)),AD34)</f>
        <v>0</v>
      </c>
      <c r="AE35" s="97"/>
      <c r="AF35" s="103"/>
      <c r="AG35" s="97"/>
      <c r="AH35" s="115"/>
      <c r="AI35" s="27" t="s">
        <v>62</v>
      </c>
      <c r="AJ35" s="28" t="s">
        <v>63</v>
      </c>
      <c r="AK35" s="29">
        <v>44270</v>
      </c>
      <c r="AL35" s="29">
        <v>44296</v>
      </c>
      <c r="AM35" s="38" t="s">
        <v>64</v>
      </c>
      <c r="AN35" s="30" t="s">
        <v>65</v>
      </c>
      <c r="AO35" s="97"/>
      <c r="AP35" s="97"/>
    </row>
    <row r="36" spans="1:42" ht="90.95" customHeight="1" x14ac:dyDescent="0.25">
      <c r="A36" s="90"/>
      <c r="B36" s="90"/>
      <c r="C36" s="90"/>
      <c r="D36" s="90"/>
      <c r="E36" s="90"/>
      <c r="F36" s="90"/>
      <c r="G36" s="93"/>
      <c r="H36" s="93"/>
      <c r="I36" s="93"/>
      <c r="J36" s="125"/>
      <c r="K36" s="90"/>
      <c r="L36" s="90"/>
      <c r="M36" s="90"/>
      <c r="N36" s="102"/>
      <c r="O36" s="102"/>
      <c r="P36" s="102"/>
      <c r="Q36" s="102"/>
      <c r="R36" s="20" t="s">
        <v>157</v>
      </c>
      <c r="S36" s="21" t="s">
        <v>158</v>
      </c>
      <c r="T36" s="22" t="s">
        <v>56</v>
      </c>
      <c r="U36" s="23" t="str">
        <f t="shared" si="0"/>
        <v>Probabilidad</v>
      </c>
      <c r="V36" s="22" t="s">
        <v>57</v>
      </c>
      <c r="W36" s="24">
        <f t="shared" si="1"/>
        <v>0.4</v>
      </c>
      <c r="X36" s="22" t="s">
        <v>58</v>
      </c>
      <c r="Y36" s="22" t="s">
        <v>76</v>
      </c>
      <c r="Z36" s="22" t="s">
        <v>60</v>
      </c>
      <c r="AA36" s="25">
        <f>IF(U36="Probabilidad",(AA35-(AA35*W36)),AA35)</f>
        <v>0.1764</v>
      </c>
      <c r="AB36" s="90"/>
      <c r="AC36" s="103"/>
      <c r="AD36" s="26">
        <f t="shared" ref="AD36:AD38" si="30">IF(U36="Impacto",(AD35-(AD35*W36)),AD35)</f>
        <v>0</v>
      </c>
      <c r="AE36" s="97"/>
      <c r="AF36" s="103"/>
      <c r="AG36" s="97"/>
      <c r="AH36" s="115"/>
      <c r="AI36" s="27" t="s">
        <v>70</v>
      </c>
      <c r="AJ36" s="28" t="s">
        <v>71</v>
      </c>
      <c r="AK36" s="29">
        <v>44459</v>
      </c>
      <c r="AL36" s="29">
        <v>44480</v>
      </c>
      <c r="AM36" s="28" t="s">
        <v>72</v>
      </c>
      <c r="AN36" s="30" t="s">
        <v>73</v>
      </c>
      <c r="AO36" s="97"/>
      <c r="AP36" s="97"/>
    </row>
    <row r="37" spans="1:42" ht="138.94999999999999" customHeight="1" x14ac:dyDescent="0.25">
      <c r="A37" s="90"/>
      <c r="B37" s="90"/>
      <c r="C37" s="90"/>
      <c r="D37" s="90"/>
      <c r="E37" s="90"/>
      <c r="F37" s="90"/>
      <c r="G37" s="93"/>
      <c r="H37" s="93"/>
      <c r="I37" s="93"/>
      <c r="J37" s="125"/>
      <c r="K37" s="90"/>
      <c r="L37" s="90"/>
      <c r="M37" s="90"/>
      <c r="N37" s="102"/>
      <c r="O37" s="102"/>
      <c r="P37" s="102"/>
      <c r="Q37" s="102"/>
      <c r="R37" s="20" t="s">
        <v>159</v>
      </c>
      <c r="S37" s="21" t="s">
        <v>143</v>
      </c>
      <c r="T37" s="22" t="s">
        <v>144</v>
      </c>
      <c r="U37" s="23" t="str">
        <f t="shared" si="0"/>
        <v>Impacto</v>
      </c>
      <c r="V37" s="22" t="s">
        <v>57</v>
      </c>
      <c r="W37" s="24">
        <f t="shared" si="1"/>
        <v>0.25</v>
      </c>
      <c r="X37" s="22" t="s">
        <v>58</v>
      </c>
      <c r="Y37" s="22" t="s">
        <v>76</v>
      </c>
      <c r="Z37" s="22" t="s">
        <v>60</v>
      </c>
      <c r="AA37" s="25">
        <f>IF(U37="Probabilidad",(AA36-(AA36*W37)),AA36)</f>
        <v>0.1764</v>
      </c>
      <c r="AB37" s="90"/>
      <c r="AC37" s="103"/>
      <c r="AD37" s="26">
        <f t="shared" si="30"/>
        <v>0</v>
      </c>
      <c r="AE37" s="97"/>
      <c r="AF37" s="103"/>
      <c r="AG37" s="97"/>
      <c r="AH37" s="115"/>
      <c r="AI37" s="27" t="s">
        <v>85</v>
      </c>
      <c r="AJ37" s="28" t="s">
        <v>86</v>
      </c>
      <c r="AK37" s="29">
        <v>44270</v>
      </c>
      <c r="AL37" s="29">
        <v>44296</v>
      </c>
      <c r="AM37" s="27" t="s">
        <v>87</v>
      </c>
      <c r="AN37" s="30" t="s">
        <v>88</v>
      </c>
      <c r="AO37" s="97"/>
      <c r="AP37" s="97"/>
    </row>
    <row r="38" spans="1:42" ht="105.95" customHeight="1" x14ac:dyDescent="0.25">
      <c r="A38" s="91"/>
      <c r="B38" s="91"/>
      <c r="C38" s="91"/>
      <c r="D38" s="91"/>
      <c r="E38" s="91"/>
      <c r="F38" s="91"/>
      <c r="G38" s="94"/>
      <c r="H38" s="94"/>
      <c r="I38" s="94"/>
      <c r="J38" s="126"/>
      <c r="K38" s="91"/>
      <c r="L38" s="91"/>
      <c r="M38" s="91"/>
      <c r="N38" s="122"/>
      <c r="O38" s="122"/>
      <c r="P38" s="122"/>
      <c r="Q38" s="122"/>
      <c r="R38" s="20" t="s">
        <v>160</v>
      </c>
      <c r="S38" s="21" t="s">
        <v>97</v>
      </c>
      <c r="T38" s="22" t="s">
        <v>84</v>
      </c>
      <c r="U38" s="23" t="str">
        <f t="shared" si="0"/>
        <v>Probabilidad</v>
      </c>
      <c r="V38" s="22" t="s">
        <v>57</v>
      </c>
      <c r="W38" s="24">
        <f t="shared" si="1"/>
        <v>0.3</v>
      </c>
      <c r="X38" s="22" t="s">
        <v>58</v>
      </c>
      <c r="Y38" s="22" t="s">
        <v>76</v>
      </c>
      <c r="Z38" s="22" t="s">
        <v>60</v>
      </c>
      <c r="AA38" s="25">
        <f>IF(U38="Probabilidad",(AA37-(AA37*W38)),AA37)</f>
        <v>0.12348000000000001</v>
      </c>
      <c r="AB38" s="91"/>
      <c r="AC38" s="104"/>
      <c r="AD38" s="26">
        <f t="shared" si="30"/>
        <v>0</v>
      </c>
      <c r="AE38" s="98"/>
      <c r="AF38" s="104"/>
      <c r="AG38" s="98"/>
      <c r="AH38" s="116"/>
      <c r="AI38" s="43" t="s">
        <v>93</v>
      </c>
      <c r="AJ38" s="44" t="s">
        <v>94</v>
      </c>
      <c r="AK38" s="34">
        <v>44278</v>
      </c>
      <c r="AL38" s="34">
        <v>44296</v>
      </c>
      <c r="AM38" s="45" t="s">
        <v>161</v>
      </c>
      <c r="AN38" s="46" t="s">
        <v>88</v>
      </c>
      <c r="AO38" s="98"/>
      <c r="AP38" s="98"/>
    </row>
    <row r="39" spans="1:42" ht="120" customHeight="1" x14ac:dyDescent="0.25">
      <c r="A39" s="105">
        <v>8</v>
      </c>
      <c r="B39" s="105" t="s">
        <v>213</v>
      </c>
      <c r="C39" s="105"/>
      <c r="D39" s="105"/>
      <c r="E39" s="105"/>
      <c r="F39" s="105"/>
      <c r="G39" s="123" t="s">
        <v>246</v>
      </c>
      <c r="H39" s="123" t="s">
        <v>162</v>
      </c>
      <c r="I39" s="123" t="s">
        <v>163</v>
      </c>
      <c r="J39" s="124" t="s">
        <v>52</v>
      </c>
      <c r="K39" s="105" t="s">
        <v>53</v>
      </c>
      <c r="L39" s="105">
        <v>247</v>
      </c>
      <c r="M39" s="105" t="str">
        <f t="shared" ref="M39" si="31">IF(L39&lt;=2,"Muy Baja",IF(L39&lt;=24,"Baja",IF(L39&lt;=500,"Media",IF(L39&lt;=5000,"Alta",IF(L39&gt;5000,"Muy Alta"," ")))))</f>
        <v>Media</v>
      </c>
      <c r="N39" s="121">
        <f t="shared" ref="N39" si="32">IF(M39="Muy alta",100%,IF(M39="Alta",80%,IF(M39="Media",60%,IF(M39="Baja",40%,IF(M39="Muy baja",20%,0%)))))</f>
        <v>0.6</v>
      </c>
      <c r="O39" s="121" t="str">
        <f t="shared" ref="O39" si="33">IF(P39=100%,"Catastrófico",IF(P39=80%,"Mayor",IF(P39=60%,"Moderado",IF(P39=40%,"Menor",IF(P39=20%,"Leve"," ")))))</f>
        <v xml:space="preserve"> </v>
      </c>
      <c r="P39" s="121">
        <f>IFERROR(ROUND(AVERAGEIF([3]Impacto_Riesgos_Corrupción!$C$9:$AA$137,Mapa_riesgos_corrupción!A39,[3]Impacto_Riesgos_Corrupción!$AA$9:$AA$137),0),0)</f>
        <v>0</v>
      </c>
      <c r="Q39" s="121" t="str">
        <f>IF(OR(AND(M39="Muy Baja",O39="Leve"),AND(M39="Muy Baja",O39="Menor"),AND(M39="Baja",O39="Leve")),"Bajo",IF(OR(AND(M39="Muy Baja",O39="Moderado"),AND(M39="Baja",O39="Menor"),AND(M39="Baja",O39="Moderado"),AND(M39="Media",O39="Leve"),AND(M39="Media",O39="Menor"),AND(M39="Media",O39="Moderado"),AND(M39="Alta",O39="Leve"),AND(M39="Alta",O39="Menor")),"Moderado",IF(OR(AND(M39="Muy Baja",O39="Mayor"),AND(M39="Baja",O39="Mayor"),AND(M39="Media",O39="Mayor"),AND(M39="Alta",O39="Moderado"),AND(M39="Alta",O39="Mayor"),AND(M39="Muy Alta",O39="Leve"),AND(M39="Muy Alta",O39="Menor"),AND(M39="Muy Alta",O39="Moderado"),AND(M39="Muy Alta",O39="Mayor")),"Alto",IF(OR(AND(M39="Muy Alta",O39="Catastrófico"),AND(M39="Alta",O39="Catastrófico"),AND(M39="Media",O39="Catastrófico"),AND(M39="Baja",O39="Catastrófico"),AND(M39="Muy Baja",O39="Catastrófico")),"Extremo"," "))))</f>
        <v xml:space="preserve"> </v>
      </c>
      <c r="R39" s="20" t="s">
        <v>164</v>
      </c>
      <c r="S39" s="21" t="s">
        <v>101</v>
      </c>
      <c r="T39" s="22" t="s">
        <v>84</v>
      </c>
      <c r="U39" s="23" t="str">
        <f t="shared" si="0"/>
        <v>Probabilidad</v>
      </c>
      <c r="V39" s="22" t="s">
        <v>57</v>
      </c>
      <c r="W39" s="24">
        <f t="shared" si="1"/>
        <v>0.3</v>
      </c>
      <c r="X39" s="22" t="s">
        <v>58</v>
      </c>
      <c r="Y39" s="22" t="s">
        <v>59</v>
      </c>
      <c r="Z39" s="22" t="s">
        <v>60</v>
      </c>
      <c r="AA39" s="25">
        <f>IF(U39="Probabilidad",(N39-(N39*W39)),N39)</f>
        <v>0.42</v>
      </c>
      <c r="AB39" s="105" t="str">
        <f t="shared" ref="AB39" si="34">IF(AC39&lt;=20%,"Muy Baja",IF(AC39&lt;=40%,"Baja",IF(AC39&lt;=60%,"Media",IF(AC39&lt;=80%,"Alta",IF(AC39&lt;=100%,"Muy Alta",0%)))))</f>
        <v>Baja</v>
      </c>
      <c r="AC39" s="142">
        <f>AA43</f>
        <v>0.20579999999999998</v>
      </c>
      <c r="AD39" s="26">
        <f>IF(U39="Impacto",(P39-(P39*W39)),P39)</f>
        <v>0</v>
      </c>
      <c r="AE39" s="127" t="str">
        <f t="shared" ref="AE39" si="35">IF(AF39&lt;=20%,"Leve",IF(AF39&lt;=40%,"Menor",IF(AF39&lt;=60%,"Moderado",IF(AF39&lt;=80%,"Mayor",IF(AF39&lt;=100%,"Catastrófico",0%)))))</f>
        <v>Leve</v>
      </c>
      <c r="AF39" s="142">
        <f>AD43</f>
        <v>0</v>
      </c>
      <c r="AG39" s="127" t="str">
        <f t="shared" ref="AG39" si="36">IF(OR(AND(AB39="Muy Baja",AE39="Leve"),AND(AB39="Muy Baja",AE39="Menor"),AND(AB39="Baja",AE39="Leve")),"Bajo",IF(OR(AND(AB39="Muy Baja",AE39="Moderado"),AND(AB39="Baja",AE39="Menor"),AND(AB39="Baja",AE39="Moderado"),AND(AB39="Media",AE39="Leve"),AND(AB39="Media",AE39="Menor"),AND(AB39="Media",AE39="Moderado"),AND(AB39="Alta",AE39="Leve"),AND(AB39="Alta",AE39="Menor")),"Moderado",IF(OR(AND(AB39="Muy Baja",AE39="Mayor"),AND(AB39="Baja",AE39="Mayor"),AND(AB39="Media",AE39="Mayor"),AND(AB39="Alta",AE39="Moderado"),AND(AB39="Alta",AE39="Mayor"),AND(AB39="Muy Alta",AE39="Leve"),AND(AB39="Muy Alta",AE39="Menor"),AND(AB39="Muy Alta",AE39="Moderado"),AND(AB39="Muy Alta",AE39="Mayor")),"Alto",IF(OR(AND(AB39="Muy Alta",AE39="Catastrófico"),AND(AB39="Alta",AE39="Catastrófico"),AND(AB39="Media",AE39="Catastrófico"),AND(AB39="Baja",AE39="Catastrófico"),AND(AB39="Muy Baja",AE39="Catastrófico")),"Extremo",0%))))</f>
        <v>Bajo</v>
      </c>
      <c r="AH39" s="143" t="s">
        <v>61</v>
      </c>
      <c r="AI39" s="43" t="s">
        <v>62</v>
      </c>
      <c r="AJ39" s="44" t="s">
        <v>63</v>
      </c>
      <c r="AK39" s="34">
        <v>44270</v>
      </c>
      <c r="AL39" s="34">
        <v>44296</v>
      </c>
      <c r="AM39" s="21" t="s">
        <v>64</v>
      </c>
      <c r="AN39" s="22" t="s">
        <v>65</v>
      </c>
      <c r="AO39" s="127" t="s">
        <v>66</v>
      </c>
      <c r="AP39" s="127" t="s">
        <v>67</v>
      </c>
    </row>
    <row r="40" spans="1:42" ht="120" customHeight="1" x14ac:dyDescent="0.25">
      <c r="A40" s="90"/>
      <c r="B40" s="90"/>
      <c r="C40" s="90"/>
      <c r="D40" s="90"/>
      <c r="E40" s="90"/>
      <c r="F40" s="90"/>
      <c r="G40" s="93"/>
      <c r="H40" s="93"/>
      <c r="I40" s="93"/>
      <c r="J40" s="125"/>
      <c r="K40" s="90"/>
      <c r="L40" s="90"/>
      <c r="M40" s="90"/>
      <c r="N40" s="102"/>
      <c r="O40" s="102"/>
      <c r="P40" s="102"/>
      <c r="Q40" s="102"/>
      <c r="R40" s="20" t="s">
        <v>165</v>
      </c>
      <c r="S40" s="21" t="s">
        <v>90</v>
      </c>
      <c r="T40" s="22" t="s">
        <v>84</v>
      </c>
      <c r="U40" s="23" t="str">
        <f t="shared" si="0"/>
        <v>Probabilidad</v>
      </c>
      <c r="V40" s="22" t="s">
        <v>57</v>
      </c>
      <c r="W40" s="24">
        <f t="shared" si="1"/>
        <v>0.3</v>
      </c>
      <c r="X40" s="22" t="s">
        <v>58</v>
      </c>
      <c r="Y40" s="22" t="s">
        <v>76</v>
      </c>
      <c r="Z40" s="22" t="s">
        <v>60</v>
      </c>
      <c r="AA40" s="25">
        <f>IF(U40="Probabilidad",(AA39-(AA39*W40)),AA39)</f>
        <v>0.29399999999999998</v>
      </c>
      <c r="AB40" s="90"/>
      <c r="AC40" s="103"/>
      <c r="AD40" s="26">
        <f>IF(U40="Impacto",(AD39-(AD39*W40)),AD39)</f>
        <v>0</v>
      </c>
      <c r="AE40" s="97"/>
      <c r="AF40" s="103"/>
      <c r="AG40" s="97"/>
      <c r="AH40" s="115"/>
      <c r="AI40" s="99" t="s">
        <v>70</v>
      </c>
      <c r="AJ40" s="100" t="s">
        <v>71</v>
      </c>
      <c r="AK40" s="158">
        <v>44459</v>
      </c>
      <c r="AL40" s="158">
        <v>44480</v>
      </c>
      <c r="AM40" s="100" t="s">
        <v>72</v>
      </c>
      <c r="AN40" s="106" t="s">
        <v>73</v>
      </c>
      <c r="AO40" s="97"/>
      <c r="AP40" s="97"/>
    </row>
    <row r="41" spans="1:42" ht="120" customHeight="1" x14ac:dyDescent="0.25">
      <c r="A41" s="90"/>
      <c r="B41" s="90"/>
      <c r="C41" s="90"/>
      <c r="D41" s="90"/>
      <c r="E41" s="90"/>
      <c r="F41" s="90"/>
      <c r="G41" s="93"/>
      <c r="H41" s="93"/>
      <c r="I41" s="93"/>
      <c r="J41" s="125"/>
      <c r="K41" s="90"/>
      <c r="L41" s="90"/>
      <c r="M41" s="90"/>
      <c r="N41" s="102"/>
      <c r="O41" s="102"/>
      <c r="P41" s="102"/>
      <c r="Q41" s="102"/>
      <c r="R41" s="20" t="s">
        <v>166</v>
      </c>
      <c r="S41" s="21" t="s">
        <v>97</v>
      </c>
      <c r="T41" s="22" t="s">
        <v>84</v>
      </c>
      <c r="U41" s="23" t="str">
        <f t="shared" si="0"/>
        <v>Probabilidad</v>
      </c>
      <c r="V41" s="22" t="s">
        <v>57</v>
      </c>
      <c r="W41" s="24">
        <f t="shared" si="1"/>
        <v>0.3</v>
      </c>
      <c r="X41" s="22" t="s">
        <v>58</v>
      </c>
      <c r="Y41" s="22" t="s">
        <v>76</v>
      </c>
      <c r="Z41" s="22" t="s">
        <v>60</v>
      </c>
      <c r="AA41" s="25">
        <f>IF(U41="Probabilidad",(AA40-(AA40*W41)),AA40)</f>
        <v>0.20579999999999998</v>
      </c>
      <c r="AB41" s="90"/>
      <c r="AC41" s="103"/>
      <c r="AD41" s="26">
        <f t="shared" ref="AD41" si="37">IF(U41="Impacto",(AD40-(AD40*W41)),AD40)</f>
        <v>0</v>
      </c>
      <c r="AE41" s="97"/>
      <c r="AF41" s="103"/>
      <c r="AG41" s="97"/>
      <c r="AH41" s="115"/>
      <c r="AI41" s="99"/>
      <c r="AJ41" s="138"/>
      <c r="AK41" s="120"/>
      <c r="AL41" s="120"/>
      <c r="AM41" s="120"/>
      <c r="AN41" s="120"/>
      <c r="AO41" s="97"/>
      <c r="AP41" s="97"/>
    </row>
    <row r="42" spans="1:42" ht="120" customHeight="1" x14ac:dyDescent="0.25">
      <c r="A42" s="90"/>
      <c r="B42" s="90"/>
      <c r="C42" s="90"/>
      <c r="D42" s="90"/>
      <c r="E42" s="90"/>
      <c r="F42" s="90"/>
      <c r="G42" s="93"/>
      <c r="H42" s="93"/>
      <c r="I42" s="93"/>
      <c r="J42" s="125"/>
      <c r="K42" s="90"/>
      <c r="L42" s="90"/>
      <c r="M42" s="90"/>
      <c r="N42" s="102"/>
      <c r="O42" s="102"/>
      <c r="P42" s="102"/>
      <c r="Q42" s="102"/>
      <c r="R42" s="20" t="s">
        <v>167</v>
      </c>
      <c r="S42" s="21" t="s">
        <v>143</v>
      </c>
      <c r="T42" s="22" t="s">
        <v>144</v>
      </c>
      <c r="U42" s="23" t="str">
        <f t="shared" si="0"/>
        <v>Impacto</v>
      </c>
      <c r="V42" s="22" t="s">
        <v>57</v>
      </c>
      <c r="W42" s="24">
        <f t="shared" si="1"/>
        <v>0.25</v>
      </c>
      <c r="X42" s="22" t="s">
        <v>58</v>
      </c>
      <c r="Y42" s="22" t="s">
        <v>76</v>
      </c>
      <c r="Z42" s="22" t="s">
        <v>60</v>
      </c>
      <c r="AA42" s="25">
        <f>IF(U42="Probabilidad",(AA41-(AA41*W42)),AA41)</f>
        <v>0.20579999999999998</v>
      </c>
      <c r="AB42" s="90"/>
      <c r="AC42" s="103"/>
      <c r="AD42" s="26">
        <f>IF(U42="Impacto",(AD41-(AD41*W42)),AD41)</f>
        <v>0</v>
      </c>
      <c r="AE42" s="97"/>
      <c r="AF42" s="103"/>
      <c r="AG42" s="97"/>
      <c r="AH42" s="115"/>
      <c r="AI42" s="146" t="s">
        <v>151</v>
      </c>
      <c r="AJ42" s="160" t="s">
        <v>152</v>
      </c>
      <c r="AK42" s="161" t="s">
        <v>153</v>
      </c>
      <c r="AL42" s="162" t="s">
        <v>154</v>
      </c>
      <c r="AM42" s="162" t="s">
        <v>168</v>
      </c>
      <c r="AN42" s="113" t="s">
        <v>65</v>
      </c>
      <c r="AO42" s="97"/>
      <c r="AP42" s="97"/>
    </row>
    <row r="43" spans="1:42" ht="120" customHeight="1" x14ac:dyDescent="0.25">
      <c r="A43" s="91"/>
      <c r="B43" s="91"/>
      <c r="C43" s="91"/>
      <c r="D43" s="91"/>
      <c r="E43" s="91"/>
      <c r="F43" s="91"/>
      <c r="G43" s="94"/>
      <c r="H43" s="94"/>
      <c r="I43" s="94"/>
      <c r="J43" s="126"/>
      <c r="K43" s="91"/>
      <c r="L43" s="91"/>
      <c r="M43" s="91"/>
      <c r="N43" s="122"/>
      <c r="O43" s="122"/>
      <c r="P43" s="122"/>
      <c r="Q43" s="122"/>
      <c r="R43" s="20" t="s">
        <v>169</v>
      </c>
      <c r="S43" s="21" t="s">
        <v>149</v>
      </c>
      <c r="T43" s="22" t="s">
        <v>144</v>
      </c>
      <c r="U43" s="23" t="str">
        <f t="shared" si="0"/>
        <v>Impacto</v>
      </c>
      <c r="V43" s="22" t="s">
        <v>57</v>
      </c>
      <c r="W43" s="24">
        <f t="shared" si="1"/>
        <v>0.25</v>
      </c>
      <c r="X43" s="22" t="s">
        <v>58</v>
      </c>
      <c r="Y43" s="22" t="s">
        <v>76</v>
      </c>
      <c r="Z43" s="22" t="s">
        <v>60</v>
      </c>
      <c r="AA43" s="25">
        <f>IF(U43="Probabilidad",(AA42-(AA42*W43)),AA42)</f>
        <v>0.20579999999999998</v>
      </c>
      <c r="AB43" s="91"/>
      <c r="AC43" s="104"/>
      <c r="AD43" s="26">
        <f>IF(U43="Impacto",(AD42-(AD42*W43)),AD42)</f>
        <v>0</v>
      </c>
      <c r="AE43" s="98"/>
      <c r="AF43" s="104"/>
      <c r="AG43" s="98"/>
      <c r="AH43" s="116"/>
      <c r="AI43" s="159"/>
      <c r="AJ43" s="133"/>
      <c r="AK43" s="94"/>
      <c r="AL43" s="94"/>
      <c r="AM43" s="94"/>
      <c r="AN43" s="94"/>
      <c r="AO43" s="98"/>
      <c r="AP43" s="98"/>
    </row>
    <row r="44" spans="1:42" ht="102" customHeight="1" x14ac:dyDescent="0.25">
      <c r="A44" s="105">
        <v>9</v>
      </c>
      <c r="B44" s="105" t="s">
        <v>213</v>
      </c>
      <c r="C44" s="105"/>
      <c r="D44" s="105"/>
      <c r="E44" s="105"/>
      <c r="F44" s="105"/>
      <c r="G44" s="123" t="s">
        <v>247</v>
      </c>
      <c r="H44" s="123" t="s">
        <v>170</v>
      </c>
      <c r="I44" s="123" t="s">
        <v>163</v>
      </c>
      <c r="J44" s="124" t="s">
        <v>52</v>
      </c>
      <c r="K44" s="105" t="s">
        <v>53</v>
      </c>
      <c r="L44" s="105">
        <v>247</v>
      </c>
      <c r="M44" s="105" t="str">
        <f t="shared" ref="M44" si="38">IF(L44&lt;=2,"Muy Baja",IF(L44&lt;=24,"Baja",IF(L44&lt;=500,"Media",IF(L44&lt;=5000,"Alta",IF(L44&gt;5000,"Muy Alta"," ")))))</f>
        <v>Media</v>
      </c>
      <c r="N44" s="121">
        <f t="shared" ref="N44" si="39">IF(M44="Muy alta",100%,IF(M44="Alta",80%,IF(M44="Media",60%,IF(M44="Baja",40%,IF(M44="Muy baja",20%,0%)))))</f>
        <v>0.6</v>
      </c>
      <c r="O44" s="121" t="str">
        <f t="shared" ref="O44" si="40">IF(P44=100%,"Catastrófico",IF(P44=80%,"Mayor",IF(P44=60%,"Moderado",IF(P44=40%,"Menor",IF(P44=20%,"Leve"," ")))))</f>
        <v xml:space="preserve"> </v>
      </c>
      <c r="P44" s="121">
        <f>IFERROR(ROUND(AVERAGEIF([3]Impacto_Riesgos_Corrupción!$C$9:$AA$137,Mapa_riesgos_corrupción!A44,[3]Impacto_Riesgos_Corrupción!$AA$9:$AA$137),0),0)</f>
        <v>0</v>
      </c>
      <c r="Q44" s="121" t="str">
        <f>IF(OR(AND(M44="Muy Baja",O44="Leve"),AND(M44="Muy Baja",O44="Menor"),AND(M44="Baja",O44="Leve")),"Bajo",IF(OR(AND(M44="Muy Baja",O44="Moderado"),AND(M44="Baja",O44="Menor"),AND(M44="Baja",O44="Moderado"),AND(M44="Media",O44="Leve"),AND(M44="Media",O44="Menor"),AND(M44="Media",O44="Moderado"),AND(M44="Alta",O44="Leve"),AND(M44="Alta",O44="Menor")),"Moderado",IF(OR(AND(M44="Muy Baja",O44="Mayor"),AND(M44="Baja",O44="Mayor"),AND(M44="Media",O44="Mayor"),AND(M44="Alta",O44="Moderado"),AND(M44="Alta",O44="Mayor"),AND(M44="Muy Alta",O44="Leve"),AND(M44="Muy Alta",O44="Menor"),AND(M44="Muy Alta",O44="Moderado"),AND(M44="Muy Alta",O44="Mayor")),"Alto",IF(OR(AND(M44="Muy Alta",O44="Catastrófico"),AND(M44="Alta",O44="Catastrófico"),AND(M44="Media",O44="Catastrófico"),AND(M44="Baja",O44="Catastrófico"),AND(M44="Muy Baja",O44="Catastrófico")),"Extremo"," "))))</f>
        <v xml:space="preserve"> </v>
      </c>
      <c r="R44" s="20" t="s">
        <v>171</v>
      </c>
      <c r="S44" s="21" t="s">
        <v>172</v>
      </c>
      <c r="T44" s="22" t="s">
        <v>56</v>
      </c>
      <c r="U44" s="23" t="str">
        <f t="shared" si="0"/>
        <v>Probabilidad</v>
      </c>
      <c r="V44" s="22" t="s">
        <v>57</v>
      </c>
      <c r="W44" s="24">
        <f t="shared" si="1"/>
        <v>0.4</v>
      </c>
      <c r="X44" s="22" t="s">
        <v>58</v>
      </c>
      <c r="Y44" s="22" t="s">
        <v>76</v>
      </c>
      <c r="Z44" s="22" t="s">
        <v>60</v>
      </c>
      <c r="AA44" s="25">
        <f>IF(U44="Probabilidad",(N44-(N44*W44)),N44)</f>
        <v>0.36</v>
      </c>
      <c r="AB44" s="105" t="str">
        <f t="shared" ref="AB44" si="41">IF(AC44&lt;=20%,"Muy Baja",IF(AC44&lt;=40%,"Baja",IF(AC44&lt;=60%,"Media",IF(AC44&lt;=80%,"Alta",IF(AC44&lt;=100%,"Muy Alta",0%)))))</f>
        <v>Muy Baja</v>
      </c>
      <c r="AC44" s="142">
        <f>AA49</f>
        <v>3.8102399999999995E-2</v>
      </c>
      <c r="AD44" s="26">
        <f>IF(U44="Impacto",(P44-(P44*W44)),P44)</f>
        <v>0</v>
      </c>
      <c r="AE44" s="127" t="str">
        <f t="shared" ref="AE44" si="42">IF(AF44&lt;=20%,"Leve",IF(AF44&lt;=40%,"Menor",IF(AF44&lt;=60%,"Moderado",IF(AF44&lt;=80%,"Mayor",IF(AF44&lt;=100%,"Catastrófico",0%)))))</f>
        <v>Leve</v>
      </c>
      <c r="AF44" s="142">
        <f>AD49</f>
        <v>0</v>
      </c>
      <c r="AG44" s="127" t="str">
        <f t="shared" ref="AG44" si="43">IF(OR(AND(AB44="Muy Baja",AE44="Leve"),AND(AB44="Muy Baja",AE44="Menor"),AND(AB44="Baja",AE44="Leve")),"Bajo",IF(OR(AND(AB44="Muy Baja",AE44="Moderado"),AND(AB44="Baja",AE44="Menor"),AND(AB44="Baja",AE44="Moderado"),AND(AB44="Media",AE44="Leve"),AND(AB44="Media",AE44="Menor"),AND(AB44="Media",AE44="Moderado"),AND(AB44="Alta",AE44="Leve"),AND(AB44="Alta",AE44="Menor")),"Moderado",IF(OR(AND(AB44="Muy Baja",AE44="Mayor"),AND(AB44="Baja",AE44="Mayor"),AND(AB44="Media",AE44="Mayor"),AND(AB44="Alta",AE44="Moderado"),AND(AB44="Alta",AE44="Mayor"),AND(AB44="Muy Alta",AE44="Leve"),AND(AB44="Muy Alta",AE44="Menor"),AND(AB44="Muy Alta",AE44="Moderado"),AND(AB44="Muy Alta",AE44="Mayor")),"Alto",IF(OR(AND(AB44="Muy Alta",AE44="Catastrófico"),AND(AB44="Alta",AE44="Catastrófico"),AND(AB44="Media",AE44="Catastrófico"),AND(AB44="Baja",AE44="Catastrófico"),AND(AB44="Muy Baja",AE44="Catastrófico")),"Extremo",0%))))</f>
        <v>Bajo</v>
      </c>
      <c r="AH44" s="143" t="s">
        <v>61</v>
      </c>
      <c r="AI44" s="119" t="s">
        <v>62</v>
      </c>
      <c r="AJ44" s="137" t="s">
        <v>63</v>
      </c>
      <c r="AK44" s="163">
        <v>44270</v>
      </c>
      <c r="AL44" s="163">
        <v>44296</v>
      </c>
      <c r="AM44" s="119" t="s">
        <v>173</v>
      </c>
      <c r="AN44" s="141" t="s">
        <v>65</v>
      </c>
      <c r="AO44" s="127" t="s">
        <v>66</v>
      </c>
      <c r="AP44" s="127" t="s">
        <v>67</v>
      </c>
    </row>
    <row r="45" spans="1:42" ht="102" customHeight="1" x14ac:dyDescent="0.25">
      <c r="A45" s="90"/>
      <c r="B45" s="90"/>
      <c r="C45" s="90"/>
      <c r="D45" s="90"/>
      <c r="E45" s="90"/>
      <c r="F45" s="90"/>
      <c r="G45" s="93"/>
      <c r="H45" s="93"/>
      <c r="I45" s="93"/>
      <c r="J45" s="125"/>
      <c r="K45" s="90"/>
      <c r="L45" s="90"/>
      <c r="M45" s="90"/>
      <c r="N45" s="102"/>
      <c r="O45" s="102"/>
      <c r="P45" s="102"/>
      <c r="Q45" s="102"/>
      <c r="R45" s="20" t="s">
        <v>174</v>
      </c>
      <c r="S45" s="21" t="s">
        <v>175</v>
      </c>
      <c r="T45" s="22" t="s">
        <v>56</v>
      </c>
      <c r="U45" s="23" t="str">
        <f t="shared" si="0"/>
        <v>Probabilidad</v>
      </c>
      <c r="V45" s="22" t="s">
        <v>57</v>
      </c>
      <c r="W45" s="24">
        <f t="shared" si="1"/>
        <v>0.4</v>
      </c>
      <c r="X45" s="22" t="s">
        <v>58</v>
      </c>
      <c r="Y45" s="22" t="s">
        <v>59</v>
      </c>
      <c r="Z45" s="22" t="s">
        <v>60</v>
      </c>
      <c r="AA45" s="25">
        <f>IF(U45="Probabilidad",(AA44-(AA44*W45)),AA44)</f>
        <v>0.216</v>
      </c>
      <c r="AB45" s="90"/>
      <c r="AC45" s="103"/>
      <c r="AD45" s="26">
        <f>IF(U45="Impacto",(AD44-(AD44*W45)),AD44)</f>
        <v>0</v>
      </c>
      <c r="AE45" s="97"/>
      <c r="AF45" s="103"/>
      <c r="AG45" s="97"/>
      <c r="AH45" s="115"/>
      <c r="AI45" s="119"/>
      <c r="AJ45" s="137"/>
      <c r="AK45" s="163"/>
      <c r="AL45" s="163"/>
      <c r="AM45" s="120"/>
      <c r="AN45" s="120"/>
      <c r="AO45" s="97"/>
      <c r="AP45" s="97"/>
    </row>
    <row r="46" spans="1:42" ht="102" customHeight="1" x14ac:dyDescent="0.25">
      <c r="A46" s="90"/>
      <c r="B46" s="90"/>
      <c r="C46" s="90"/>
      <c r="D46" s="90"/>
      <c r="E46" s="90"/>
      <c r="F46" s="90"/>
      <c r="G46" s="93"/>
      <c r="H46" s="93"/>
      <c r="I46" s="93"/>
      <c r="J46" s="125"/>
      <c r="K46" s="90"/>
      <c r="L46" s="90"/>
      <c r="M46" s="90"/>
      <c r="N46" s="102"/>
      <c r="O46" s="102"/>
      <c r="P46" s="102"/>
      <c r="Q46" s="102"/>
      <c r="R46" s="20" t="s">
        <v>176</v>
      </c>
      <c r="S46" s="21" t="s">
        <v>140</v>
      </c>
      <c r="T46" s="22" t="s">
        <v>84</v>
      </c>
      <c r="U46" s="23" t="str">
        <f t="shared" si="0"/>
        <v>Probabilidad</v>
      </c>
      <c r="V46" s="22" t="s">
        <v>57</v>
      </c>
      <c r="W46" s="24">
        <f t="shared" si="1"/>
        <v>0.3</v>
      </c>
      <c r="X46" s="22" t="s">
        <v>58</v>
      </c>
      <c r="Y46" s="22" t="s">
        <v>59</v>
      </c>
      <c r="Z46" s="22" t="s">
        <v>60</v>
      </c>
      <c r="AA46" s="25">
        <f>IF(U46="Probabilidad",(AA45-(AA45*W46)),AA45)</f>
        <v>0.1512</v>
      </c>
      <c r="AB46" s="90"/>
      <c r="AC46" s="103"/>
      <c r="AD46" s="26">
        <f t="shared" ref="AD46:AD48" si="44">IF(U46="Impacto",(AD45-(AD45*W46)),AD45)</f>
        <v>0</v>
      </c>
      <c r="AE46" s="97"/>
      <c r="AF46" s="103"/>
      <c r="AG46" s="97"/>
      <c r="AH46" s="115"/>
      <c r="AI46" s="119" t="s">
        <v>177</v>
      </c>
      <c r="AJ46" s="137" t="s">
        <v>63</v>
      </c>
      <c r="AK46" s="119" t="s">
        <v>178</v>
      </c>
      <c r="AL46" s="139" t="s">
        <v>80</v>
      </c>
      <c r="AM46" s="107" t="s">
        <v>179</v>
      </c>
      <c r="AN46" s="141" t="s">
        <v>65</v>
      </c>
      <c r="AO46" s="97"/>
      <c r="AP46" s="97"/>
    </row>
    <row r="47" spans="1:42" ht="102" customHeight="1" x14ac:dyDescent="0.25">
      <c r="A47" s="90"/>
      <c r="B47" s="90"/>
      <c r="C47" s="90"/>
      <c r="D47" s="90"/>
      <c r="E47" s="90"/>
      <c r="F47" s="90"/>
      <c r="G47" s="93"/>
      <c r="H47" s="93"/>
      <c r="I47" s="93"/>
      <c r="J47" s="125"/>
      <c r="K47" s="90"/>
      <c r="L47" s="90"/>
      <c r="M47" s="90"/>
      <c r="N47" s="102"/>
      <c r="O47" s="102"/>
      <c r="P47" s="102"/>
      <c r="Q47" s="102"/>
      <c r="R47" s="20" t="s">
        <v>180</v>
      </c>
      <c r="S47" s="21" t="s">
        <v>181</v>
      </c>
      <c r="T47" s="22" t="s">
        <v>56</v>
      </c>
      <c r="U47" s="23" t="str">
        <f t="shared" si="0"/>
        <v>Probabilidad</v>
      </c>
      <c r="V47" s="22" t="s">
        <v>57</v>
      </c>
      <c r="W47" s="24">
        <f t="shared" si="1"/>
        <v>0.4</v>
      </c>
      <c r="X47" s="22" t="s">
        <v>58</v>
      </c>
      <c r="Y47" s="22" t="s">
        <v>59</v>
      </c>
      <c r="Z47" s="22" t="s">
        <v>60</v>
      </c>
      <c r="AA47" s="25">
        <f>IF(U47="Probabilidad",(AA46-(AA46*W47)),AA46)</f>
        <v>9.0719999999999995E-2</v>
      </c>
      <c r="AB47" s="90"/>
      <c r="AC47" s="103"/>
      <c r="AD47" s="26">
        <f t="shared" si="44"/>
        <v>0</v>
      </c>
      <c r="AE47" s="97"/>
      <c r="AF47" s="103"/>
      <c r="AG47" s="97"/>
      <c r="AH47" s="115"/>
      <c r="AI47" s="119"/>
      <c r="AJ47" s="137"/>
      <c r="AK47" s="120"/>
      <c r="AL47" s="120"/>
      <c r="AM47" s="108"/>
      <c r="AN47" s="120"/>
      <c r="AO47" s="97"/>
      <c r="AP47" s="97"/>
    </row>
    <row r="48" spans="1:42" ht="102" customHeight="1" x14ac:dyDescent="0.25">
      <c r="A48" s="90"/>
      <c r="B48" s="90"/>
      <c r="C48" s="91"/>
      <c r="D48" s="91"/>
      <c r="E48" s="91"/>
      <c r="F48" s="91"/>
      <c r="G48" s="93"/>
      <c r="H48" s="93"/>
      <c r="I48" s="93"/>
      <c r="J48" s="125"/>
      <c r="K48" s="90"/>
      <c r="L48" s="90"/>
      <c r="M48" s="90"/>
      <c r="N48" s="102"/>
      <c r="O48" s="102"/>
      <c r="P48" s="102"/>
      <c r="Q48" s="102"/>
      <c r="R48" s="20" t="s">
        <v>182</v>
      </c>
      <c r="S48" s="21" t="s">
        <v>83</v>
      </c>
      <c r="T48" s="22" t="s">
        <v>56</v>
      </c>
      <c r="U48" s="23" t="str">
        <f t="shared" si="0"/>
        <v>Probabilidad</v>
      </c>
      <c r="V48" s="22" t="s">
        <v>57</v>
      </c>
      <c r="W48" s="24">
        <f t="shared" si="1"/>
        <v>0.4</v>
      </c>
      <c r="X48" s="22" t="s">
        <v>58</v>
      </c>
      <c r="Y48" s="22" t="s">
        <v>59</v>
      </c>
      <c r="Z48" s="22" t="s">
        <v>60</v>
      </c>
      <c r="AA48" s="25">
        <f>IF(U48="Probabilidad",(AA47-(AA47*W48)),AA47)</f>
        <v>5.4431999999999994E-2</v>
      </c>
      <c r="AB48" s="90"/>
      <c r="AC48" s="103"/>
      <c r="AD48" s="26">
        <f t="shared" si="44"/>
        <v>0</v>
      </c>
      <c r="AE48" s="97"/>
      <c r="AF48" s="103"/>
      <c r="AG48" s="97"/>
      <c r="AH48" s="115"/>
      <c r="AI48" s="99" t="s">
        <v>183</v>
      </c>
      <c r="AJ48" s="100" t="s">
        <v>184</v>
      </c>
      <c r="AK48" s="99" t="s">
        <v>79</v>
      </c>
      <c r="AL48" s="158" t="s">
        <v>80</v>
      </c>
      <c r="AM48" s="99" t="s">
        <v>185</v>
      </c>
      <c r="AN48" s="99" t="s">
        <v>65</v>
      </c>
      <c r="AO48" s="97"/>
      <c r="AP48" s="97"/>
    </row>
    <row r="49" spans="1:42" ht="102" customHeight="1" x14ac:dyDescent="0.25">
      <c r="A49" s="91"/>
      <c r="B49" s="91"/>
      <c r="C49" s="31"/>
      <c r="D49" s="31"/>
      <c r="E49" s="31"/>
      <c r="F49" s="31"/>
      <c r="G49" s="94"/>
      <c r="H49" s="94"/>
      <c r="I49" s="94"/>
      <c r="J49" s="126"/>
      <c r="K49" s="91"/>
      <c r="L49" s="91"/>
      <c r="M49" s="91"/>
      <c r="N49" s="122"/>
      <c r="O49" s="122"/>
      <c r="P49" s="122"/>
      <c r="Q49" s="122"/>
      <c r="R49" s="20" t="s">
        <v>186</v>
      </c>
      <c r="S49" s="21" t="s">
        <v>97</v>
      </c>
      <c r="T49" s="22" t="s">
        <v>84</v>
      </c>
      <c r="U49" s="23" t="str">
        <f t="shared" si="0"/>
        <v>Probabilidad</v>
      </c>
      <c r="V49" s="22" t="s">
        <v>57</v>
      </c>
      <c r="W49" s="24">
        <f t="shared" si="1"/>
        <v>0.3</v>
      </c>
      <c r="X49" s="22" t="s">
        <v>58</v>
      </c>
      <c r="Y49" s="22" t="s">
        <v>76</v>
      </c>
      <c r="Z49" s="22" t="s">
        <v>60</v>
      </c>
      <c r="AA49" s="25">
        <f>IF(U49="Probabilidad",(AA48-(AA48*W49)),AA48)</f>
        <v>3.8102399999999995E-2</v>
      </c>
      <c r="AB49" s="91"/>
      <c r="AC49" s="104"/>
      <c r="AD49" s="26">
        <f>IF(U49="Impacto",(AD48-(AD48*W49)),AD48)</f>
        <v>0</v>
      </c>
      <c r="AE49" s="98"/>
      <c r="AF49" s="104"/>
      <c r="AG49" s="98"/>
      <c r="AH49" s="116"/>
      <c r="AI49" s="120"/>
      <c r="AJ49" s="138"/>
      <c r="AK49" s="120"/>
      <c r="AL49" s="120"/>
      <c r="AM49" s="120"/>
      <c r="AN49" s="120"/>
      <c r="AO49" s="98"/>
      <c r="AP49" s="98"/>
    </row>
    <row r="50" spans="1:42" ht="87" customHeight="1" x14ac:dyDescent="0.25">
      <c r="A50" s="105">
        <v>10</v>
      </c>
      <c r="B50" s="105" t="s">
        <v>213</v>
      </c>
      <c r="C50" s="105"/>
      <c r="D50" s="105"/>
      <c r="E50" s="105"/>
      <c r="F50" s="105"/>
      <c r="G50" s="123" t="s">
        <v>248</v>
      </c>
      <c r="H50" s="123" t="s">
        <v>187</v>
      </c>
      <c r="I50" s="123" t="s">
        <v>163</v>
      </c>
      <c r="J50" s="124" t="s">
        <v>52</v>
      </c>
      <c r="K50" s="105" t="s">
        <v>53</v>
      </c>
      <c r="L50" s="105">
        <v>247</v>
      </c>
      <c r="M50" s="105" t="str">
        <f t="shared" ref="M50" si="45">IF(L50&lt;=2,"Muy Baja",IF(L50&lt;=24,"Baja",IF(L50&lt;=500,"Media",IF(L50&lt;=5000,"Alta",IF(L50&gt;5000,"Muy Alta"," ")))))</f>
        <v>Media</v>
      </c>
      <c r="N50" s="121">
        <f t="shared" ref="N50" si="46">IF(M50="Muy alta",100%,IF(M50="Alta",80%,IF(M50="Media",60%,IF(M50="Baja",40%,IF(M50="Muy baja",20%,0%)))))</f>
        <v>0.6</v>
      </c>
      <c r="O50" s="121" t="str">
        <f t="shared" ref="O50" si="47">IF(P50=100%,"Catastrófico",IF(P50=80%,"Mayor",IF(P50=60%,"Moderado",IF(P50=40%,"Menor",IF(P50=20%,"Leve"," ")))))</f>
        <v xml:space="preserve"> </v>
      </c>
      <c r="P50" s="121">
        <f>IFERROR(ROUND(AVERAGEIF([3]Impacto_Riesgos_Corrupción!$C$9:$AA$137,Mapa_riesgos_corrupción!A50,[3]Impacto_Riesgos_Corrupción!$AA$9:$AA$137),0),0)</f>
        <v>0</v>
      </c>
      <c r="Q50" s="121" t="str">
        <f>IF(OR(AND(M50="Muy Baja",O50="Leve"),AND(M50="Muy Baja",O50="Menor"),AND(M50="Baja",O50="Leve")),"Bajo",IF(OR(AND(M50="Muy Baja",O50="Moderado"),AND(M50="Baja",O50="Menor"),AND(M50="Baja",O50="Moderado"),AND(M50="Media",O50="Leve"),AND(M50="Media",O50="Menor"),AND(M50="Media",O50="Moderado"),AND(M50="Alta",O50="Leve"),AND(M50="Alta",O50="Menor")),"Moderado",IF(OR(AND(M50="Muy Baja",O50="Mayor"),AND(M50="Baja",O50="Mayor"),AND(M50="Media",O50="Mayor"),AND(M50="Alta",O50="Moderado"),AND(M50="Alta",O50="Mayor"),AND(M50="Muy Alta",O50="Leve"),AND(M50="Muy Alta",O50="Menor"),AND(M50="Muy Alta",O50="Moderado"),AND(M50="Muy Alta",O50="Mayor")),"Alto",IF(OR(AND(M50="Muy Alta",O50="Catastrófico"),AND(M50="Alta",O50="Catastrófico"),AND(M50="Media",O50="Catastrófico"),AND(M50="Baja",O50="Catastrófico"),AND(M50="Muy Baja",O50="Catastrófico")),"Extremo"," "))))</f>
        <v xml:space="preserve"> </v>
      </c>
      <c r="R50" s="20" t="s">
        <v>188</v>
      </c>
      <c r="S50" s="21" t="s">
        <v>83</v>
      </c>
      <c r="T50" s="22" t="s">
        <v>56</v>
      </c>
      <c r="U50" s="23" t="str">
        <f t="shared" si="0"/>
        <v>Probabilidad</v>
      </c>
      <c r="V50" s="22" t="s">
        <v>57</v>
      </c>
      <c r="W50" s="24">
        <f t="shared" si="1"/>
        <v>0.4</v>
      </c>
      <c r="X50" s="22" t="s">
        <v>58</v>
      </c>
      <c r="Y50" s="22" t="s">
        <v>59</v>
      </c>
      <c r="Z50" s="22" t="s">
        <v>60</v>
      </c>
      <c r="AA50" s="25">
        <f>IF(U50="Probabilidad",(N50-(N50*W50)),N50)</f>
        <v>0.36</v>
      </c>
      <c r="AB50" s="105" t="str">
        <f t="shared" ref="AB50" si="48">IF(AC50&lt;=20%,"Muy Baja",IF(AC50&lt;=40%,"Baja",IF(AC50&lt;=60%,"Media",IF(AC50&lt;=80%,"Alta",IF(AC50&lt;=100%,"Muy Alta",0%)))))</f>
        <v>Baja</v>
      </c>
      <c r="AC50" s="142">
        <f>AA54</f>
        <v>0.252</v>
      </c>
      <c r="AD50" s="26">
        <f>IF(U50="Impacto",(P50-(P50*W50)),P50)</f>
        <v>0</v>
      </c>
      <c r="AE50" s="127" t="str">
        <f t="shared" ref="AE50" si="49">IF(AF50&lt;=20%,"Leve",IF(AF50&lt;=40%,"Menor",IF(AF50&lt;=60%,"Moderado",IF(AF50&lt;=80%,"Mayor",IF(AF50&lt;=100%,"Catastrófico",0%)))))</f>
        <v>Leve</v>
      </c>
      <c r="AF50" s="142">
        <f>AD54</f>
        <v>0</v>
      </c>
      <c r="AG50" s="127" t="str">
        <f t="shared" ref="AG50" si="50">IF(OR(AND(AB50="Muy Baja",AE50="Leve"),AND(AB50="Muy Baja",AE50="Menor"),AND(AB50="Baja",AE50="Leve")),"Bajo",IF(OR(AND(AB50="Muy Baja",AE50="Moderado"),AND(AB50="Baja",AE50="Menor"),AND(AB50="Baja",AE50="Moderado"),AND(AB50="Media",AE50="Leve"),AND(AB50="Media",AE50="Menor"),AND(AB50="Media",AE50="Moderado"),AND(AB50="Alta",AE50="Leve"),AND(AB50="Alta",AE50="Menor")),"Moderado",IF(OR(AND(AB50="Muy Baja",AE50="Mayor"),AND(AB50="Baja",AE50="Mayor"),AND(AB50="Media",AE50="Mayor"),AND(AB50="Alta",AE50="Moderado"),AND(AB50="Alta",AE50="Mayor"),AND(AB50="Muy Alta",AE50="Leve"),AND(AB50="Muy Alta",AE50="Menor"),AND(AB50="Muy Alta",AE50="Moderado"),AND(AB50="Muy Alta",AE50="Mayor")),"Alto",IF(OR(AND(AB50="Muy Alta",AE50="Catastrófico"),AND(AB50="Alta",AE50="Catastrófico"),AND(AB50="Media",AE50="Catastrófico"),AND(AB50="Baja",AE50="Catastrófico"),AND(AB50="Muy Baja",AE50="Catastrófico")),"Extremo",0%))))</f>
        <v>Bajo</v>
      </c>
      <c r="AH50" s="143" t="s">
        <v>61</v>
      </c>
      <c r="AI50" s="47" t="s">
        <v>70</v>
      </c>
      <c r="AJ50" s="28" t="s">
        <v>71</v>
      </c>
      <c r="AK50" s="29">
        <v>44459</v>
      </c>
      <c r="AL50" s="29">
        <v>44480</v>
      </c>
      <c r="AM50" s="28" t="s">
        <v>72</v>
      </c>
      <c r="AN50" s="30" t="s">
        <v>73</v>
      </c>
      <c r="AO50" s="127" t="s">
        <v>66</v>
      </c>
      <c r="AP50" s="127" t="s">
        <v>189</v>
      </c>
    </row>
    <row r="51" spans="1:42" ht="87" customHeight="1" x14ac:dyDescent="0.25">
      <c r="A51" s="90"/>
      <c r="B51" s="90"/>
      <c r="C51" s="90"/>
      <c r="D51" s="90"/>
      <c r="E51" s="90"/>
      <c r="F51" s="90"/>
      <c r="G51" s="93"/>
      <c r="H51" s="93"/>
      <c r="I51" s="93"/>
      <c r="J51" s="125"/>
      <c r="K51" s="90"/>
      <c r="L51" s="90"/>
      <c r="M51" s="90"/>
      <c r="N51" s="102"/>
      <c r="O51" s="102"/>
      <c r="P51" s="102"/>
      <c r="Q51" s="102"/>
      <c r="R51" s="20" t="s">
        <v>190</v>
      </c>
      <c r="S51" s="21" t="s">
        <v>97</v>
      </c>
      <c r="T51" s="22" t="s">
        <v>84</v>
      </c>
      <c r="U51" s="23" t="str">
        <f t="shared" si="0"/>
        <v>Probabilidad</v>
      </c>
      <c r="V51" s="22" t="s">
        <v>57</v>
      </c>
      <c r="W51" s="24">
        <f t="shared" si="1"/>
        <v>0.3</v>
      </c>
      <c r="X51" s="22" t="s">
        <v>58</v>
      </c>
      <c r="Y51" s="22" t="s">
        <v>76</v>
      </c>
      <c r="Z51" s="22" t="s">
        <v>60</v>
      </c>
      <c r="AA51" s="25">
        <f>IF(U51="Probabilidad",(AA50-(AA50*W51)),AA50)</f>
        <v>0.252</v>
      </c>
      <c r="AB51" s="90"/>
      <c r="AC51" s="103"/>
      <c r="AD51" s="26">
        <f>IF(U51="Impacto",(AD50-(AD50*W51)),AD50)</f>
        <v>0</v>
      </c>
      <c r="AE51" s="97"/>
      <c r="AF51" s="103"/>
      <c r="AG51" s="97"/>
      <c r="AH51" s="115"/>
      <c r="AI51" s="48"/>
      <c r="AJ51" s="49"/>
      <c r="AK51" s="48"/>
      <c r="AL51" s="48"/>
      <c r="AM51" s="48"/>
      <c r="AN51" s="30"/>
      <c r="AO51" s="97"/>
      <c r="AP51" s="97"/>
    </row>
    <row r="52" spans="1:42" ht="87" customHeight="1" x14ac:dyDescent="0.25">
      <c r="A52" s="90"/>
      <c r="B52" s="90"/>
      <c r="C52" s="90"/>
      <c r="D52" s="90"/>
      <c r="E52" s="90"/>
      <c r="F52" s="90"/>
      <c r="G52" s="93"/>
      <c r="H52" s="93"/>
      <c r="I52" s="93"/>
      <c r="J52" s="125"/>
      <c r="K52" s="90"/>
      <c r="L52" s="90"/>
      <c r="M52" s="90"/>
      <c r="N52" s="102"/>
      <c r="O52" s="102"/>
      <c r="P52" s="102"/>
      <c r="Q52" s="102"/>
      <c r="R52" s="20" t="s">
        <v>191</v>
      </c>
      <c r="S52" s="21" t="s">
        <v>143</v>
      </c>
      <c r="T52" s="22" t="s">
        <v>144</v>
      </c>
      <c r="U52" s="23" t="str">
        <f t="shared" si="0"/>
        <v>Impacto</v>
      </c>
      <c r="V52" s="22" t="s">
        <v>57</v>
      </c>
      <c r="W52" s="24">
        <f t="shared" si="1"/>
        <v>0.25</v>
      </c>
      <c r="X52" s="22" t="s">
        <v>58</v>
      </c>
      <c r="Y52" s="22" t="s">
        <v>76</v>
      </c>
      <c r="Z52" s="22" t="s">
        <v>60</v>
      </c>
      <c r="AA52" s="25">
        <f>IF(U52="Probabilidad",(AA51-(AA51*W52)),AA51)</f>
        <v>0.252</v>
      </c>
      <c r="AB52" s="90"/>
      <c r="AC52" s="103"/>
      <c r="AD52" s="26">
        <f t="shared" ref="AD52:AD54" si="51">IF(U52="Impacto",(AD51-(AD51*W52)),AD51)</f>
        <v>0</v>
      </c>
      <c r="AE52" s="97"/>
      <c r="AF52" s="103"/>
      <c r="AG52" s="97"/>
      <c r="AH52" s="115"/>
      <c r="AI52" s="48"/>
      <c r="AJ52" s="49"/>
      <c r="AK52" s="48"/>
      <c r="AL52" s="48"/>
      <c r="AM52" s="48"/>
      <c r="AN52" s="30"/>
      <c r="AO52" s="97"/>
      <c r="AP52" s="97"/>
    </row>
    <row r="53" spans="1:42" hidden="1" x14ac:dyDescent="0.25">
      <c r="A53" s="90"/>
      <c r="B53" s="90"/>
      <c r="C53" s="90"/>
      <c r="D53" s="90"/>
      <c r="E53" s="90"/>
      <c r="F53" s="90"/>
      <c r="G53" s="93"/>
      <c r="H53" s="93"/>
      <c r="I53" s="93"/>
      <c r="J53" s="125"/>
      <c r="K53" s="90"/>
      <c r="L53" s="90"/>
      <c r="M53" s="90"/>
      <c r="N53" s="102"/>
      <c r="O53" s="102"/>
      <c r="P53" s="102"/>
      <c r="Q53" s="102"/>
      <c r="R53" s="20"/>
      <c r="S53" s="33"/>
      <c r="T53" s="22"/>
      <c r="U53" s="23" t="str">
        <f t="shared" si="0"/>
        <v xml:space="preserve"> </v>
      </c>
      <c r="V53" s="22"/>
      <c r="W53" s="24">
        <f t="shared" si="1"/>
        <v>0</v>
      </c>
      <c r="X53" s="22"/>
      <c r="Y53" s="22"/>
      <c r="Z53" s="22"/>
      <c r="AA53" s="25">
        <f>IF(U53="Probabilidad",(AA52-(AA52*W53)),AA52)</f>
        <v>0.252</v>
      </c>
      <c r="AB53" s="90"/>
      <c r="AC53" s="103"/>
      <c r="AD53" s="26">
        <f t="shared" si="51"/>
        <v>0</v>
      </c>
      <c r="AE53" s="97"/>
      <c r="AF53" s="103"/>
      <c r="AG53" s="97"/>
      <c r="AH53" s="115"/>
      <c r="AI53" s="48"/>
      <c r="AJ53" s="49"/>
      <c r="AK53" s="48"/>
      <c r="AL53" s="48"/>
      <c r="AM53" s="48"/>
      <c r="AN53" s="30"/>
      <c r="AO53" s="97"/>
      <c r="AP53" s="97"/>
    </row>
    <row r="54" spans="1:42" hidden="1" x14ac:dyDescent="0.25">
      <c r="A54" s="91"/>
      <c r="B54" s="91"/>
      <c r="C54" s="91"/>
      <c r="D54" s="91"/>
      <c r="E54" s="91"/>
      <c r="F54" s="91"/>
      <c r="G54" s="94"/>
      <c r="H54" s="94"/>
      <c r="I54" s="94"/>
      <c r="J54" s="126"/>
      <c r="K54" s="91"/>
      <c r="L54" s="91"/>
      <c r="M54" s="91"/>
      <c r="N54" s="122"/>
      <c r="O54" s="122"/>
      <c r="P54" s="122"/>
      <c r="Q54" s="122"/>
      <c r="R54" s="20"/>
      <c r="S54" s="33"/>
      <c r="T54" s="22"/>
      <c r="U54" s="23" t="str">
        <f t="shared" si="0"/>
        <v xml:space="preserve"> </v>
      </c>
      <c r="V54" s="22"/>
      <c r="W54" s="24">
        <f t="shared" si="1"/>
        <v>0</v>
      </c>
      <c r="X54" s="22"/>
      <c r="Y54" s="22"/>
      <c r="Z54" s="22"/>
      <c r="AA54" s="25">
        <f>IF(U54="Probabilidad",(AA53-(AA53*W54)),AA53)</f>
        <v>0.252</v>
      </c>
      <c r="AB54" s="91"/>
      <c r="AC54" s="104"/>
      <c r="AD54" s="26">
        <f t="shared" si="51"/>
        <v>0</v>
      </c>
      <c r="AE54" s="98"/>
      <c r="AF54" s="104"/>
      <c r="AG54" s="98"/>
      <c r="AH54" s="116"/>
      <c r="AI54" s="48"/>
      <c r="AJ54" s="49"/>
      <c r="AK54" s="48"/>
      <c r="AL54" s="48"/>
      <c r="AM54" s="48"/>
      <c r="AN54" s="30"/>
      <c r="AO54" s="98"/>
      <c r="AP54" s="98"/>
    </row>
    <row r="55" spans="1:42" ht="129.94999999999999" customHeight="1" x14ac:dyDescent="0.25">
      <c r="A55" s="105">
        <v>11</v>
      </c>
      <c r="B55" s="105" t="s">
        <v>192</v>
      </c>
      <c r="C55" s="105"/>
      <c r="D55" s="105"/>
      <c r="E55" s="105"/>
      <c r="F55" s="105"/>
      <c r="G55" s="105" t="s">
        <v>249</v>
      </c>
      <c r="H55" s="105" t="s">
        <v>193</v>
      </c>
      <c r="I55" s="105" t="s">
        <v>194</v>
      </c>
      <c r="J55" s="124" t="s">
        <v>52</v>
      </c>
      <c r="K55" s="105" t="s">
        <v>53</v>
      </c>
      <c r="L55" s="105">
        <f>247*8</f>
        <v>1976</v>
      </c>
      <c r="M55" s="105" t="str">
        <f t="shared" ref="M55" si="52">IF(L55&lt;=2,"Muy Baja",IF(L55&lt;=24,"Baja",IF(L55&lt;=500,"Media",IF(L55&lt;=5000,"Alta",IF(L55&gt;5000,"Muy Alta"," ")))))</f>
        <v>Alta</v>
      </c>
      <c r="N55" s="121">
        <f t="shared" ref="N55" si="53">IF(M55="Muy alta",100%,IF(M55="Alta",80%,IF(M55="Media",60%,IF(M55="Baja",40%,IF(M55="Muy baja",20%,0%)))))</f>
        <v>0.8</v>
      </c>
      <c r="O55" s="121" t="str">
        <f t="shared" ref="O55" si="54">IF(P55=100%,"Catastrófico",IF(P55=80%,"Mayor",IF(P55=60%,"Moderado",IF(P55=40%,"Menor",IF(P55=20%,"Leve"," ")))))</f>
        <v xml:space="preserve"> </v>
      </c>
      <c r="P55" s="121">
        <f>IFERROR(ROUND(AVERAGEIF([3]Impacto_Riesgos_Corrupción!$C$9:$AA$137,Mapa_riesgos_corrupción!A55,[3]Impacto_Riesgos_Corrupción!$AA$9:$AA$137),0),0)</f>
        <v>0</v>
      </c>
      <c r="Q55" s="121" t="str">
        <f>IF(OR(AND(M55="Muy Baja",O55="Leve"),AND(M55="Muy Baja",O55="Menor"),AND(M55="Baja",O55="Leve")),"Bajo",IF(OR(AND(M55="Muy Baja",O55="Moderado"),AND(M55="Baja",O55="Menor"),AND(M55="Baja",O55="Moderado"),AND(M55="Media",O55="Leve"),AND(M55="Media",O55="Menor"),AND(M55="Media",O55="Moderado"),AND(M55="Alta",O55="Leve"),AND(M55="Alta",O55="Menor")),"Moderado",IF(OR(AND(M55="Muy Baja",O55="Mayor"),AND(M55="Baja",O55="Mayor"),AND(M55="Media",O55="Mayor"),AND(M55="Alta",O55="Moderado"),AND(M55="Alta",O55="Mayor"),AND(M55="Muy Alta",O55="Leve"),AND(M55="Muy Alta",O55="Menor"),AND(M55="Muy Alta",O55="Moderado"),AND(M55="Muy Alta",O55="Mayor")),"Alto",IF(OR(AND(M55="Muy Alta",O55="Catastrófico"),AND(M55="Alta",O55="Catastrófico"),AND(M55="Media",O55="Catastrófico"),AND(M55="Baja",O55="Catastrófico"),AND(M55="Muy Baja",O55="Catastrófico")),"Extremo"," "))))</f>
        <v xml:space="preserve"> </v>
      </c>
      <c r="R55" s="20" t="s">
        <v>195</v>
      </c>
      <c r="S55" s="21" t="s">
        <v>196</v>
      </c>
      <c r="T55" s="22" t="s">
        <v>56</v>
      </c>
      <c r="U55" s="23" t="str">
        <f t="shared" si="0"/>
        <v>Probabilidad</v>
      </c>
      <c r="V55" s="22" t="s">
        <v>57</v>
      </c>
      <c r="W55" s="24">
        <f t="shared" si="1"/>
        <v>0.4</v>
      </c>
      <c r="X55" s="22" t="s">
        <v>58</v>
      </c>
      <c r="Y55" s="22" t="s">
        <v>76</v>
      </c>
      <c r="Z55" s="22" t="s">
        <v>60</v>
      </c>
      <c r="AA55" s="25">
        <f>IF(U55="Probabilidad",(N55-(N55*W55)),N55)</f>
        <v>0.48</v>
      </c>
      <c r="AB55" s="105" t="str">
        <f t="shared" ref="AB55" si="55">IF(AC55&lt;=20%,"Muy Baja",IF(AC55&lt;=40%,"Baja",IF(AC55&lt;=60%,"Media",IF(AC55&lt;=80%,"Alta",IF(AC55&lt;=100%,"Muy Alta",0%)))))</f>
        <v>Muy Baja</v>
      </c>
      <c r="AC55" s="142">
        <f>AA62</f>
        <v>5.08032E-2</v>
      </c>
      <c r="AD55" s="26">
        <f>IF(U55="Impacto",(P55-(P55*W55)),P55)</f>
        <v>0</v>
      </c>
      <c r="AE55" s="127" t="str">
        <f t="shared" ref="AE55" si="56">IF(AF55&lt;=20%,"Leve",IF(AF55&lt;=40%,"Menor",IF(AF55&lt;=60%,"Moderado",IF(AF55&lt;=80%,"Mayor",IF(AF55&lt;=100%,"Catastrófico",0%)))))</f>
        <v>Leve</v>
      </c>
      <c r="AF55" s="142">
        <f>AD62</f>
        <v>0</v>
      </c>
      <c r="AG55" s="127" t="str">
        <f t="shared" ref="AG55" si="57">IF(OR(AND(AB55="Muy Baja",AE55="Leve"),AND(AB55="Muy Baja",AE55="Menor"),AND(AB55="Baja",AE55="Leve")),"Bajo",IF(OR(AND(AB55="Muy Baja",AE55="Moderado"),AND(AB55="Baja",AE55="Menor"),AND(AB55="Baja",AE55="Moderado"),AND(AB55="Media",AE55="Leve"),AND(AB55="Media",AE55="Menor"),AND(AB55="Media",AE55="Moderado"),AND(AB55="Alta",AE55="Leve"),AND(AB55="Alta",AE55="Menor")),"Moderado",IF(OR(AND(AB55="Muy Baja",AE55="Mayor"),AND(AB55="Baja",AE55="Mayor"),AND(AB55="Media",AE55="Mayor"),AND(AB55="Alta",AE55="Moderado"),AND(AB55="Alta",AE55="Mayor"),AND(AB55="Muy Alta",AE55="Leve"),AND(AB55="Muy Alta",AE55="Menor"),AND(AB55="Muy Alta",AE55="Moderado"),AND(AB55="Muy Alta",AE55="Mayor")),"Alto",IF(OR(AND(AB55="Muy Alta",AE55="Catastrófico"),AND(AB55="Alta",AE55="Catastrófico"),AND(AB55="Media",AE55="Catastrófico"),AND(AB55="Baja",AE55="Catastrófico"),AND(AB55="Muy Baja",AE55="Catastrófico")),"Extremo",0%))))</f>
        <v>Bajo</v>
      </c>
      <c r="AH55" s="143" t="s">
        <v>61</v>
      </c>
      <c r="AI55" s="128" t="s">
        <v>197</v>
      </c>
      <c r="AJ55" s="131" t="s">
        <v>198</v>
      </c>
      <c r="AK55" s="154">
        <v>44119</v>
      </c>
      <c r="AL55" s="166">
        <v>44561</v>
      </c>
      <c r="AM55" s="169">
        <v>1</v>
      </c>
      <c r="AN55" s="136" t="s">
        <v>65</v>
      </c>
      <c r="AO55" s="127" t="s">
        <v>66</v>
      </c>
      <c r="AP55" s="127" t="s">
        <v>67</v>
      </c>
    </row>
    <row r="56" spans="1:42" ht="129.94999999999999" customHeight="1" x14ac:dyDescent="0.25">
      <c r="A56" s="90"/>
      <c r="B56" s="90"/>
      <c r="C56" s="90"/>
      <c r="D56" s="90"/>
      <c r="E56" s="90"/>
      <c r="F56" s="90"/>
      <c r="G56" s="90"/>
      <c r="H56" s="90"/>
      <c r="I56" s="90"/>
      <c r="J56" s="125"/>
      <c r="K56" s="90"/>
      <c r="L56" s="90"/>
      <c r="M56" s="90"/>
      <c r="N56" s="102"/>
      <c r="O56" s="102"/>
      <c r="P56" s="102"/>
      <c r="Q56" s="102"/>
      <c r="R56" s="20" t="s">
        <v>199</v>
      </c>
      <c r="S56" s="21" t="s">
        <v>200</v>
      </c>
      <c r="T56" s="22" t="s">
        <v>56</v>
      </c>
      <c r="U56" s="23" t="str">
        <f t="shared" si="0"/>
        <v>Probabilidad</v>
      </c>
      <c r="V56" s="22" t="s">
        <v>57</v>
      </c>
      <c r="W56" s="24">
        <f t="shared" si="1"/>
        <v>0.4</v>
      </c>
      <c r="X56" s="22" t="s">
        <v>58</v>
      </c>
      <c r="Y56" s="22" t="s">
        <v>59</v>
      </c>
      <c r="Z56" s="22" t="s">
        <v>60</v>
      </c>
      <c r="AA56" s="25">
        <f t="shared" ref="AA56:AA62" si="58">IF(U56="Probabilidad",(AA55-(AA55*W56)),AA55)</f>
        <v>0.28799999999999998</v>
      </c>
      <c r="AB56" s="90"/>
      <c r="AC56" s="103"/>
      <c r="AD56" s="26">
        <f>IF(U56="Impacto",(AD55-(AD55*W56)),AD55)</f>
        <v>0</v>
      </c>
      <c r="AE56" s="97"/>
      <c r="AF56" s="103"/>
      <c r="AG56" s="97"/>
      <c r="AH56" s="115"/>
      <c r="AI56" s="129"/>
      <c r="AJ56" s="164"/>
      <c r="AK56" s="165"/>
      <c r="AL56" s="167"/>
      <c r="AM56" s="170"/>
      <c r="AN56" s="172"/>
      <c r="AO56" s="97"/>
      <c r="AP56" s="97"/>
    </row>
    <row r="57" spans="1:42" ht="129.94999999999999" customHeight="1" x14ac:dyDescent="0.25">
      <c r="A57" s="90"/>
      <c r="B57" s="90"/>
      <c r="C57" s="90"/>
      <c r="D57" s="90"/>
      <c r="E57" s="90"/>
      <c r="F57" s="90"/>
      <c r="G57" s="90"/>
      <c r="H57" s="90"/>
      <c r="I57" s="90"/>
      <c r="J57" s="125"/>
      <c r="K57" s="90"/>
      <c r="L57" s="90"/>
      <c r="M57" s="90"/>
      <c r="N57" s="102"/>
      <c r="O57" s="102"/>
      <c r="P57" s="102"/>
      <c r="Q57" s="102"/>
      <c r="R57" s="20" t="s">
        <v>201</v>
      </c>
      <c r="S57" s="21" t="s">
        <v>202</v>
      </c>
      <c r="T57" s="22" t="s">
        <v>144</v>
      </c>
      <c r="U57" s="23" t="str">
        <f t="shared" si="0"/>
        <v>Impacto</v>
      </c>
      <c r="V57" s="22" t="s">
        <v>203</v>
      </c>
      <c r="W57" s="24">
        <f t="shared" si="1"/>
        <v>0.35</v>
      </c>
      <c r="X57" s="22" t="s">
        <v>58</v>
      </c>
      <c r="Y57" s="22" t="s">
        <v>59</v>
      </c>
      <c r="Z57" s="22" t="s">
        <v>60</v>
      </c>
      <c r="AA57" s="25">
        <f t="shared" si="58"/>
        <v>0.28799999999999998</v>
      </c>
      <c r="AB57" s="90"/>
      <c r="AC57" s="103"/>
      <c r="AD57" s="26">
        <f t="shared" ref="AD57:AD59" si="59">IF(U57="Impacto",(AD56-(AD56*W57)),AD56)</f>
        <v>0</v>
      </c>
      <c r="AE57" s="97"/>
      <c r="AF57" s="103"/>
      <c r="AG57" s="97"/>
      <c r="AH57" s="115"/>
      <c r="AI57" s="129"/>
      <c r="AJ57" s="164"/>
      <c r="AK57" s="165"/>
      <c r="AL57" s="167"/>
      <c r="AM57" s="170"/>
      <c r="AN57" s="172"/>
      <c r="AO57" s="97"/>
      <c r="AP57" s="97"/>
    </row>
    <row r="58" spans="1:42" ht="138" customHeight="1" x14ac:dyDescent="0.25">
      <c r="A58" s="90"/>
      <c r="B58" s="90"/>
      <c r="C58" s="90"/>
      <c r="D58" s="90"/>
      <c r="E58" s="90"/>
      <c r="F58" s="90"/>
      <c r="G58" s="90"/>
      <c r="H58" s="90"/>
      <c r="I58" s="90"/>
      <c r="J58" s="125"/>
      <c r="K58" s="90"/>
      <c r="L58" s="90"/>
      <c r="M58" s="90"/>
      <c r="N58" s="102"/>
      <c r="O58" s="102"/>
      <c r="P58" s="102"/>
      <c r="Q58" s="102"/>
      <c r="R58" s="20" t="s">
        <v>204</v>
      </c>
      <c r="S58" s="21" t="s">
        <v>205</v>
      </c>
      <c r="T58" s="22" t="s">
        <v>84</v>
      </c>
      <c r="U58" s="23" t="str">
        <f t="shared" si="0"/>
        <v>Probabilidad</v>
      </c>
      <c r="V58" s="22" t="s">
        <v>57</v>
      </c>
      <c r="W58" s="24">
        <f t="shared" si="1"/>
        <v>0.3</v>
      </c>
      <c r="X58" s="22" t="s">
        <v>58</v>
      </c>
      <c r="Y58" s="22" t="s">
        <v>59</v>
      </c>
      <c r="Z58" s="22" t="s">
        <v>60</v>
      </c>
      <c r="AA58" s="25">
        <f t="shared" si="58"/>
        <v>0.2016</v>
      </c>
      <c r="AB58" s="90"/>
      <c r="AC58" s="103"/>
      <c r="AD58" s="26">
        <f t="shared" si="59"/>
        <v>0</v>
      </c>
      <c r="AE58" s="97"/>
      <c r="AF58" s="103"/>
      <c r="AG58" s="97"/>
      <c r="AH58" s="115"/>
      <c r="AI58" s="129"/>
      <c r="AJ58" s="164"/>
      <c r="AK58" s="165"/>
      <c r="AL58" s="167"/>
      <c r="AM58" s="170"/>
      <c r="AN58" s="172"/>
      <c r="AO58" s="97"/>
      <c r="AP58" s="97"/>
    </row>
    <row r="59" spans="1:42" ht="129.94999999999999" customHeight="1" x14ac:dyDescent="0.25">
      <c r="A59" s="90"/>
      <c r="B59" s="90"/>
      <c r="C59" s="91"/>
      <c r="D59" s="91"/>
      <c r="E59" s="91"/>
      <c r="F59" s="91"/>
      <c r="G59" s="90"/>
      <c r="H59" s="90"/>
      <c r="I59" s="90"/>
      <c r="J59" s="125"/>
      <c r="K59" s="90"/>
      <c r="L59" s="90"/>
      <c r="M59" s="90"/>
      <c r="N59" s="102"/>
      <c r="O59" s="102"/>
      <c r="P59" s="102"/>
      <c r="Q59" s="102"/>
      <c r="R59" s="20" t="s">
        <v>206</v>
      </c>
      <c r="S59" s="21" t="s">
        <v>207</v>
      </c>
      <c r="T59" s="22" t="s">
        <v>144</v>
      </c>
      <c r="U59" s="23" t="str">
        <f t="shared" si="0"/>
        <v>Impacto</v>
      </c>
      <c r="V59" s="22" t="s">
        <v>57</v>
      </c>
      <c r="W59" s="24">
        <f t="shared" si="1"/>
        <v>0.25</v>
      </c>
      <c r="X59" s="22" t="s">
        <v>58</v>
      </c>
      <c r="Y59" s="22" t="s">
        <v>59</v>
      </c>
      <c r="Z59" s="22" t="s">
        <v>60</v>
      </c>
      <c r="AA59" s="25">
        <f t="shared" si="58"/>
        <v>0.2016</v>
      </c>
      <c r="AB59" s="90"/>
      <c r="AC59" s="103"/>
      <c r="AD59" s="26">
        <f t="shared" si="59"/>
        <v>0</v>
      </c>
      <c r="AE59" s="97"/>
      <c r="AF59" s="103"/>
      <c r="AG59" s="97"/>
      <c r="AH59" s="115"/>
      <c r="AI59" s="129"/>
      <c r="AJ59" s="164"/>
      <c r="AK59" s="165"/>
      <c r="AL59" s="167"/>
      <c r="AM59" s="170"/>
      <c r="AN59" s="172"/>
      <c r="AO59" s="97"/>
      <c r="AP59" s="97"/>
    </row>
    <row r="60" spans="1:42" ht="129.94999999999999" customHeight="1" x14ac:dyDescent="0.25">
      <c r="A60" s="90"/>
      <c r="B60" s="90"/>
      <c r="C60" s="31"/>
      <c r="D60" s="31"/>
      <c r="E60" s="31"/>
      <c r="F60" s="31"/>
      <c r="G60" s="90"/>
      <c r="H60" s="90"/>
      <c r="I60" s="90"/>
      <c r="J60" s="125"/>
      <c r="K60" s="90"/>
      <c r="L60" s="90"/>
      <c r="M60" s="90"/>
      <c r="N60" s="102"/>
      <c r="O60" s="102"/>
      <c r="P60" s="102"/>
      <c r="Q60" s="102"/>
      <c r="R60" s="20" t="s">
        <v>208</v>
      </c>
      <c r="S60" s="21" t="s">
        <v>97</v>
      </c>
      <c r="T60" s="22" t="s">
        <v>84</v>
      </c>
      <c r="U60" s="23" t="str">
        <f>IF(T60=0," ",IF(T60="Correctivo","Impacto","Probabilidad"))</f>
        <v>Probabilidad</v>
      </c>
      <c r="V60" s="22" t="s">
        <v>57</v>
      </c>
      <c r="W60" s="24">
        <f t="shared" si="1"/>
        <v>0.3</v>
      </c>
      <c r="X60" s="22" t="s">
        <v>58</v>
      </c>
      <c r="Y60" s="22" t="s">
        <v>76</v>
      </c>
      <c r="Z60" s="22" t="s">
        <v>60</v>
      </c>
      <c r="AA60" s="25">
        <f t="shared" si="58"/>
        <v>0.14112</v>
      </c>
      <c r="AB60" s="90"/>
      <c r="AC60" s="103"/>
      <c r="AD60" s="26">
        <f>IF(U60="Impacto",(AD59-(AD59*W60)),AD59)</f>
        <v>0</v>
      </c>
      <c r="AE60" s="97"/>
      <c r="AF60" s="103"/>
      <c r="AG60" s="97"/>
      <c r="AH60" s="115"/>
      <c r="AI60" s="129"/>
      <c r="AJ60" s="164"/>
      <c r="AK60" s="165"/>
      <c r="AL60" s="167"/>
      <c r="AM60" s="170"/>
      <c r="AN60" s="172"/>
      <c r="AO60" s="97"/>
      <c r="AP60" s="97"/>
    </row>
    <row r="61" spans="1:42" ht="129.94999999999999" customHeight="1" x14ac:dyDescent="0.25">
      <c r="A61" s="90"/>
      <c r="B61" s="90"/>
      <c r="C61" s="31"/>
      <c r="D61" s="31"/>
      <c r="E61" s="31"/>
      <c r="F61" s="31"/>
      <c r="G61" s="90"/>
      <c r="H61" s="90"/>
      <c r="I61" s="90"/>
      <c r="J61" s="125"/>
      <c r="K61" s="90"/>
      <c r="L61" s="90"/>
      <c r="M61" s="90"/>
      <c r="N61" s="102"/>
      <c r="O61" s="102"/>
      <c r="P61" s="102"/>
      <c r="Q61" s="102"/>
      <c r="R61" s="20" t="s">
        <v>209</v>
      </c>
      <c r="S61" s="21" t="s">
        <v>210</v>
      </c>
      <c r="T61" s="22" t="s">
        <v>56</v>
      </c>
      <c r="U61" s="23" t="str">
        <f>IF(T61=0," ",IF(T61="Correctivo","Impacto","Probabilidad"))</f>
        <v>Probabilidad</v>
      </c>
      <c r="V61" s="22" t="s">
        <v>57</v>
      </c>
      <c r="W61" s="24">
        <f t="shared" si="1"/>
        <v>0.4</v>
      </c>
      <c r="X61" s="22" t="s">
        <v>58</v>
      </c>
      <c r="Y61" s="22" t="s">
        <v>59</v>
      </c>
      <c r="Z61" s="22" t="s">
        <v>60</v>
      </c>
      <c r="AA61" s="25">
        <f t="shared" si="58"/>
        <v>8.4671999999999997E-2</v>
      </c>
      <c r="AB61" s="90"/>
      <c r="AC61" s="103"/>
      <c r="AD61" s="26">
        <f>IF(U61="Impacto",(AD60-(AD60*W61)),AD60)</f>
        <v>0</v>
      </c>
      <c r="AE61" s="97"/>
      <c r="AF61" s="103"/>
      <c r="AG61" s="97"/>
      <c r="AH61" s="115"/>
      <c r="AI61" s="129"/>
      <c r="AJ61" s="164"/>
      <c r="AK61" s="165"/>
      <c r="AL61" s="167"/>
      <c r="AM61" s="170"/>
      <c r="AN61" s="172"/>
      <c r="AO61" s="97"/>
      <c r="AP61" s="97"/>
    </row>
    <row r="62" spans="1:42" ht="129.94999999999999" customHeight="1" x14ac:dyDescent="0.25">
      <c r="A62" s="91"/>
      <c r="B62" s="91"/>
      <c r="C62" s="31"/>
      <c r="D62" s="31"/>
      <c r="E62" s="31"/>
      <c r="F62" s="31"/>
      <c r="G62" s="91"/>
      <c r="H62" s="91"/>
      <c r="I62" s="91"/>
      <c r="J62" s="126"/>
      <c r="K62" s="91"/>
      <c r="L62" s="91"/>
      <c r="M62" s="91"/>
      <c r="N62" s="122"/>
      <c r="O62" s="122"/>
      <c r="P62" s="122"/>
      <c r="Q62" s="122"/>
      <c r="R62" s="20" t="s">
        <v>211</v>
      </c>
      <c r="S62" s="21" t="s">
        <v>212</v>
      </c>
      <c r="T62" s="22" t="s">
        <v>56</v>
      </c>
      <c r="U62" s="23" t="str">
        <f t="shared" ref="U62" si="60">IF(T62=0," ",IF(T62="Correctivo","Impacto","Probabilidad"))</f>
        <v>Probabilidad</v>
      </c>
      <c r="V62" s="22" t="s">
        <v>57</v>
      </c>
      <c r="W62" s="24">
        <f t="shared" si="1"/>
        <v>0.4</v>
      </c>
      <c r="X62" s="22" t="s">
        <v>58</v>
      </c>
      <c r="Y62" s="22" t="s">
        <v>59</v>
      </c>
      <c r="Z62" s="22" t="s">
        <v>60</v>
      </c>
      <c r="AA62" s="25">
        <f t="shared" si="58"/>
        <v>5.08032E-2</v>
      </c>
      <c r="AB62" s="91"/>
      <c r="AC62" s="104"/>
      <c r="AD62" s="26">
        <f>IF(U62="Impacto",(AD61-(AD61*W62)),AD61)</f>
        <v>0</v>
      </c>
      <c r="AE62" s="98"/>
      <c r="AF62" s="104"/>
      <c r="AG62" s="98"/>
      <c r="AH62" s="116"/>
      <c r="AI62" s="130"/>
      <c r="AJ62" s="151"/>
      <c r="AK62" s="155"/>
      <c r="AL62" s="168"/>
      <c r="AM62" s="171"/>
      <c r="AN62" s="147"/>
      <c r="AO62" s="98"/>
      <c r="AP62" s="98"/>
    </row>
    <row r="63" spans="1:42" ht="141.94999999999999" customHeight="1" x14ac:dyDescent="0.25">
      <c r="A63" s="105">
        <v>13</v>
      </c>
      <c r="B63" s="105" t="s">
        <v>213</v>
      </c>
      <c r="C63" s="105"/>
      <c r="D63" s="105"/>
      <c r="E63" s="105"/>
      <c r="F63" s="105"/>
      <c r="G63" s="123" t="s">
        <v>250</v>
      </c>
      <c r="H63" s="123" t="s">
        <v>214</v>
      </c>
      <c r="I63" s="123" t="s">
        <v>215</v>
      </c>
      <c r="J63" s="124" t="s">
        <v>52</v>
      </c>
      <c r="K63" s="105" t="s">
        <v>53</v>
      </c>
      <c r="L63" s="105">
        <v>247</v>
      </c>
      <c r="M63" s="105" t="str">
        <f t="shared" ref="M63" si="61">IF(L63&lt;=2,"Muy Baja",IF(L63&lt;=24,"Baja",IF(L63&lt;=500,"Media",IF(L63&lt;=5000,"Alta",IF(L63&gt;5000,"Muy Alta"," ")))))</f>
        <v>Media</v>
      </c>
      <c r="N63" s="121">
        <f t="shared" ref="N63" si="62">IF(M63="Muy alta",100%,IF(M63="Alta",80%,IF(M63="Media",60%,IF(M63="Baja",40%,IF(M63="Muy baja",20%,0%)))))</f>
        <v>0.6</v>
      </c>
      <c r="O63" s="121" t="str">
        <f t="shared" ref="O63" si="63">IF(P63=100%,"Catastrófico",IF(P63=80%,"Mayor",IF(P63=60%,"Moderado",IF(P63=40%,"Menor",IF(P63=20%,"Leve"," ")))))</f>
        <v xml:space="preserve"> </v>
      </c>
      <c r="P63" s="121">
        <f>IFERROR(ROUND(AVERAGEIF([3]Impacto_Riesgos_Corrupción!$C$9:$AA$137,Mapa_riesgos_corrupción!A63,[3]Impacto_Riesgos_Corrupción!$AA$9:$AA$137),0),0)</f>
        <v>0</v>
      </c>
      <c r="Q63" s="121" t="str">
        <f>IF(OR(AND(M63="Muy Baja",O63="Leve"),AND(M63="Muy Baja",O63="Menor"),AND(M63="Baja",O63="Leve")),"Bajo",IF(OR(AND(M63="Muy Baja",O63="Moderado"),AND(M63="Baja",O63="Menor"),AND(M63="Baja",O63="Moderado"),AND(M63="Media",O63="Leve"),AND(M63="Media",O63="Menor"),AND(M63="Media",O63="Moderado"),AND(M63="Alta",O63="Leve"),AND(M63="Alta",O63="Menor")),"Moderado",IF(OR(AND(M63="Muy Baja",O63="Mayor"),AND(M63="Baja",O63="Mayor"),AND(M63="Media",O63="Mayor"),AND(M63="Alta",O63="Moderado"),AND(M63="Alta",O63="Mayor"),AND(M63="Muy Alta",O63="Leve"),AND(M63="Muy Alta",O63="Menor"),AND(M63="Muy Alta",O63="Moderado"),AND(M63="Muy Alta",O63="Mayor")),"Alto",IF(OR(AND(M63="Muy Alta",O63="Catastrófico"),AND(M63="Alta",O63="Catastrófico"),AND(M63="Media",O63="Catastrófico"),AND(M63="Baja",O63="Catastrófico"),AND(M63="Muy Baja",O63="Catastrófico")),"Extremo"," "))))</f>
        <v xml:space="preserve"> </v>
      </c>
      <c r="R63" s="20" t="s">
        <v>216</v>
      </c>
      <c r="S63" s="21" t="s">
        <v>217</v>
      </c>
      <c r="T63" s="22" t="s">
        <v>84</v>
      </c>
      <c r="U63" s="23" t="str">
        <f t="shared" si="0"/>
        <v>Probabilidad</v>
      </c>
      <c r="V63" s="22" t="s">
        <v>57</v>
      </c>
      <c r="W63" s="24">
        <f t="shared" si="1"/>
        <v>0.3</v>
      </c>
      <c r="X63" s="22" t="s">
        <v>58</v>
      </c>
      <c r="Y63" s="22" t="s">
        <v>76</v>
      </c>
      <c r="Z63" s="22" t="s">
        <v>60</v>
      </c>
      <c r="AA63" s="25">
        <f>IF(U63="Probabilidad",(N63-(N63*W63)),N63)</f>
        <v>0.42</v>
      </c>
      <c r="AB63" s="105" t="str">
        <f t="shared" ref="AB63" si="64">IF(AC63&lt;=20%,"Muy Baja",IF(AC63&lt;=40%,"Baja",IF(AC63&lt;=60%,"Media",IF(AC63&lt;=80%,"Alta",IF(AC63&lt;=100%,"Muy Alta",0%)))))</f>
        <v>Muy Baja</v>
      </c>
      <c r="AC63" s="142">
        <f>AA68</f>
        <v>6.0505200000000009E-2</v>
      </c>
      <c r="AD63" s="26">
        <f>IF(U63="Impacto",(P63-(P63*W63)),P63)</f>
        <v>0</v>
      </c>
      <c r="AE63" s="127" t="str">
        <f t="shared" ref="AE63" si="65">IF(AF63&lt;=20%,"Leve",IF(AF63&lt;=40%,"Menor",IF(AF63&lt;=60%,"Moderado",IF(AF63&lt;=80%,"Mayor",IF(AF63&lt;=100%,"Catastrófico",0%)))))</f>
        <v>Leve</v>
      </c>
      <c r="AF63" s="142">
        <f>AD68</f>
        <v>0</v>
      </c>
      <c r="AG63" s="127" t="str">
        <f t="shared" ref="AG63" si="66">IF(OR(AND(AB63="Muy Baja",AE63="Leve"),AND(AB63="Muy Baja",AE63="Menor"),AND(AB63="Baja",AE63="Leve")),"Bajo",IF(OR(AND(AB63="Muy Baja",AE63="Moderado"),AND(AB63="Baja",AE63="Menor"),AND(AB63="Baja",AE63="Moderado"),AND(AB63="Media",AE63="Leve"),AND(AB63="Media",AE63="Menor"),AND(AB63="Media",AE63="Moderado"),AND(AB63="Alta",AE63="Leve"),AND(AB63="Alta",AE63="Menor")),"Moderado",IF(OR(AND(AB63="Muy Baja",AE63="Mayor"),AND(AB63="Baja",AE63="Mayor"),AND(AB63="Media",AE63="Mayor"),AND(AB63="Alta",AE63="Moderado"),AND(AB63="Alta",AE63="Mayor"),AND(AB63="Muy Alta",AE63="Leve"),AND(AB63="Muy Alta",AE63="Menor"),AND(AB63="Muy Alta",AE63="Moderado"),AND(AB63="Muy Alta",AE63="Mayor")),"Alto",IF(OR(AND(AB63="Muy Alta",AE63="Catastrófico"),AND(AB63="Alta",AE63="Catastrófico"),AND(AB63="Media",AE63="Catastrófico"),AND(AB63="Baja",AE63="Catastrófico"),AND(AB63="Muy Baja",AE63="Catastrófico")),"Extremo",0%))))</f>
        <v>Bajo</v>
      </c>
      <c r="AH63" s="143" t="s">
        <v>61</v>
      </c>
      <c r="AI63" s="119" t="s">
        <v>62</v>
      </c>
      <c r="AJ63" s="137" t="s">
        <v>63</v>
      </c>
      <c r="AK63" s="139">
        <v>44270</v>
      </c>
      <c r="AL63" s="139">
        <v>44296</v>
      </c>
      <c r="AM63" s="119" t="s">
        <v>218</v>
      </c>
      <c r="AN63" s="141" t="s">
        <v>65</v>
      </c>
      <c r="AO63" s="127" t="s">
        <v>66</v>
      </c>
      <c r="AP63" s="127" t="s">
        <v>67</v>
      </c>
    </row>
    <row r="64" spans="1:42" ht="141.94999999999999" customHeight="1" x14ac:dyDescent="0.25">
      <c r="A64" s="90"/>
      <c r="B64" s="90"/>
      <c r="C64" s="90"/>
      <c r="D64" s="90"/>
      <c r="E64" s="90"/>
      <c r="F64" s="90"/>
      <c r="G64" s="93"/>
      <c r="H64" s="93"/>
      <c r="I64" s="93"/>
      <c r="J64" s="125"/>
      <c r="K64" s="90"/>
      <c r="L64" s="90"/>
      <c r="M64" s="90"/>
      <c r="N64" s="102"/>
      <c r="O64" s="102"/>
      <c r="P64" s="102"/>
      <c r="Q64" s="102"/>
      <c r="R64" s="20" t="s">
        <v>219</v>
      </c>
      <c r="S64" s="21" t="s">
        <v>220</v>
      </c>
      <c r="T64" s="22" t="s">
        <v>84</v>
      </c>
      <c r="U64" s="23" t="str">
        <f t="shared" si="0"/>
        <v>Probabilidad</v>
      </c>
      <c r="V64" s="22" t="s">
        <v>57</v>
      </c>
      <c r="W64" s="24">
        <f t="shared" si="1"/>
        <v>0.3</v>
      </c>
      <c r="X64" s="22" t="s">
        <v>58</v>
      </c>
      <c r="Y64" s="22" t="s">
        <v>76</v>
      </c>
      <c r="Z64" s="22" t="s">
        <v>60</v>
      </c>
      <c r="AA64" s="25">
        <f>IF(U64="Probabilidad",(AA63-(AA63*W64)),AA63)</f>
        <v>0.29399999999999998</v>
      </c>
      <c r="AB64" s="90"/>
      <c r="AC64" s="103"/>
      <c r="AD64" s="26">
        <f>IF(U64="Impacto",(AD63-(AD63*W64)),AD63)</f>
        <v>0</v>
      </c>
      <c r="AE64" s="97"/>
      <c r="AF64" s="103"/>
      <c r="AG64" s="97"/>
      <c r="AH64" s="115"/>
      <c r="AI64" s="119"/>
      <c r="AJ64" s="138"/>
      <c r="AK64" s="120"/>
      <c r="AL64" s="120"/>
      <c r="AM64" s="120"/>
      <c r="AN64" s="120"/>
      <c r="AO64" s="97"/>
      <c r="AP64" s="97"/>
    </row>
    <row r="65" spans="1:42" ht="141.94999999999999" customHeight="1" x14ac:dyDescent="0.25">
      <c r="A65" s="90"/>
      <c r="B65" s="90"/>
      <c r="C65" s="90"/>
      <c r="D65" s="90"/>
      <c r="E65" s="90"/>
      <c r="F65" s="90"/>
      <c r="G65" s="93"/>
      <c r="H65" s="93"/>
      <c r="I65" s="93"/>
      <c r="J65" s="125"/>
      <c r="K65" s="90"/>
      <c r="L65" s="90"/>
      <c r="M65" s="90"/>
      <c r="N65" s="102"/>
      <c r="O65" s="102"/>
      <c r="P65" s="102"/>
      <c r="Q65" s="102"/>
      <c r="R65" s="20" t="s">
        <v>221</v>
      </c>
      <c r="S65" s="21" t="s">
        <v>222</v>
      </c>
      <c r="T65" s="22" t="s">
        <v>56</v>
      </c>
      <c r="U65" s="23" t="str">
        <f t="shared" si="0"/>
        <v>Probabilidad</v>
      </c>
      <c r="V65" s="22" t="s">
        <v>57</v>
      </c>
      <c r="W65" s="24">
        <f t="shared" si="1"/>
        <v>0.4</v>
      </c>
      <c r="X65" s="22" t="s">
        <v>58</v>
      </c>
      <c r="Y65" s="22" t="s">
        <v>59</v>
      </c>
      <c r="Z65" s="22" t="s">
        <v>60</v>
      </c>
      <c r="AA65" s="25">
        <f>IF(U65="Probabilidad",(AA64-(AA64*W65)),AA64)</f>
        <v>0.1764</v>
      </c>
      <c r="AB65" s="90"/>
      <c r="AC65" s="103"/>
      <c r="AD65" s="26">
        <f t="shared" ref="AD65:AD67" si="67">IF(U65="Impacto",(AD64-(AD64*W65)),AD64)</f>
        <v>0</v>
      </c>
      <c r="AE65" s="97"/>
      <c r="AF65" s="103"/>
      <c r="AG65" s="97"/>
      <c r="AH65" s="115"/>
      <c r="AI65" s="119"/>
      <c r="AJ65" s="138"/>
      <c r="AK65" s="120"/>
      <c r="AL65" s="120"/>
      <c r="AM65" s="120"/>
      <c r="AN65" s="120"/>
      <c r="AO65" s="97"/>
      <c r="AP65" s="97"/>
    </row>
    <row r="66" spans="1:42" ht="141.94999999999999" customHeight="1" x14ac:dyDescent="0.25">
      <c r="A66" s="90"/>
      <c r="B66" s="90"/>
      <c r="C66" s="90"/>
      <c r="D66" s="90"/>
      <c r="E66" s="90"/>
      <c r="F66" s="90"/>
      <c r="G66" s="93"/>
      <c r="H66" s="93"/>
      <c r="I66" s="93"/>
      <c r="J66" s="125"/>
      <c r="K66" s="90"/>
      <c r="L66" s="90"/>
      <c r="M66" s="90"/>
      <c r="N66" s="102"/>
      <c r="O66" s="102"/>
      <c r="P66" s="102"/>
      <c r="Q66" s="102"/>
      <c r="R66" s="20" t="s">
        <v>223</v>
      </c>
      <c r="S66" s="21" t="s">
        <v>224</v>
      </c>
      <c r="T66" s="22" t="s">
        <v>84</v>
      </c>
      <c r="U66" s="23" t="str">
        <f t="shared" si="0"/>
        <v>Probabilidad</v>
      </c>
      <c r="V66" s="22" t="s">
        <v>57</v>
      </c>
      <c r="W66" s="24">
        <f t="shared" si="1"/>
        <v>0.3</v>
      </c>
      <c r="X66" s="22" t="s">
        <v>58</v>
      </c>
      <c r="Y66" s="22" t="s">
        <v>76</v>
      </c>
      <c r="Z66" s="22" t="s">
        <v>60</v>
      </c>
      <c r="AA66" s="25">
        <f>IF(U66="Probabilidad",(AA65-(AA65*W66)),AA65)</f>
        <v>0.12348000000000001</v>
      </c>
      <c r="AB66" s="90"/>
      <c r="AC66" s="103"/>
      <c r="AD66" s="26">
        <f t="shared" si="67"/>
        <v>0</v>
      </c>
      <c r="AE66" s="97"/>
      <c r="AF66" s="103"/>
      <c r="AG66" s="97"/>
      <c r="AH66" s="115"/>
      <c r="AI66" s="134" t="s">
        <v>70</v>
      </c>
      <c r="AJ66" s="175" t="s">
        <v>71</v>
      </c>
      <c r="AK66" s="135">
        <v>44459</v>
      </c>
      <c r="AL66" s="135">
        <v>44480</v>
      </c>
      <c r="AM66" s="175" t="s">
        <v>72</v>
      </c>
      <c r="AN66" s="136" t="s">
        <v>73</v>
      </c>
      <c r="AO66" s="97"/>
      <c r="AP66" s="97"/>
    </row>
    <row r="67" spans="1:42" ht="141.94999999999999" customHeight="1" x14ac:dyDescent="0.25">
      <c r="A67" s="90"/>
      <c r="B67" s="90"/>
      <c r="C67" s="91"/>
      <c r="D67" s="91"/>
      <c r="E67" s="91"/>
      <c r="F67" s="91"/>
      <c r="G67" s="93"/>
      <c r="H67" s="93"/>
      <c r="I67" s="93"/>
      <c r="J67" s="125"/>
      <c r="K67" s="90"/>
      <c r="L67" s="90"/>
      <c r="M67" s="90"/>
      <c r="N67" s="102"/>
      <c r="O67" s="102"/>
      <c r="P67" s="102"/>
      <c r="Q67" s="102"/>
      <c r="R67" s="20" t="s">
        <v>225</v>
      </c>
      <c r="S67" s="21" t="s">
        <v>226</v>
      </c>
      <c r="T67" s="22" t="s">
        <v>84</v>
      </c>
      <c r="U67" s="23" t="str">
        <f t="shared" si="0"/>
        <v>Probabilidad</v>
      </c>
      <c r="V67" s="22" t="s">
        <v>57</v>
      </c>
      <c r="W67" s="24">
        <f t="shared" si="1"/>
        <v>0.3</v>
      </c>
      <c r="X67" s="22" t="s">
        <v>227</v>
      </c>
      <c r="Y67" s="22" t="s">
        <v>76</v>
      </c>
      <c r="Z67" s="22" t="s">
        <v>60</v>
      </c>
      <c r="AA67" s="25">
        <f>IF(U67="Probabilidad",(AA66-(AA66*W67)),AA66)</f>
        <v>8.6436000000000013E-2</v>
      </c>
      <c r="AB67" s="90"/>
      <c r="AC67" s="103"/>
      <c r="AD67" s="26">
        <f t="shared" si="67"/>
        <v>0</v>
      </c>
      <c r="AE67" s="97"/>
      <c r="AF67" s="103"/>
      <c r="AG67" s="97"/>
      <c r="AH67" s="115"/>
      <c r="AI67" s="173"/>
      <c r="AJ67" s="132"/>
      <c r="AK67" s="93"/>
      <c r="AL67" s="93"/>
      <c r="AM67" s="93"/>
      <c r="AN67" s="93"/>
      <c r="AO67" s="97"/>
      <c r="AP67" s="97"/>
    </row>
    <row r="68" spans="1:42" ht="141.94999999999999" customHeight="1" x14ac:dyDescent="0.25">
      <c r="A68" s="91"/>
      <c r="B68" s="91"/>
      <c r="C68" s="31"/>
      <c r="D68" s="31"/>
      <c r="E68" s="31"/>
      <c r="F68" s="31"/>
      <c r="G68" s="94"/>
      <c r="H68" s="94"/>
      <c r="I68" s="94"/>
      <c r="J68" s="126"/>
      <c r="K68" s="91"/>
      <c r="L68" s="91"/>
      <c r="M68" s="91"/>
      <c r="N68" s="122"/>
      <c r="O68" s="122"/>
      <c r="P68" s="122"/>
      <c r="Q68" s="122"/>
      <c r="R68" s="20" t="s">
        <v>228</v>
      </c>
      <c r="S68" s="21" t="s">
        <v>97</v>
      </c>
      <c r="T68" s="22" t="s">
        <v>84</v>
      </c>
      <c r="U68" s="23" t="str">
        <f t="shared" si="0"/>
        <v>Probabilidad</v>
      </c>
      <c r="V68" s="22" t="s">
        <v>57</v>
      </c>
      <c r="W68" s="24">
        <f t="shared" si="1"/>
        <v>0.3</v>
      </c>
      <c r="X68" s="22" t="s">
        <v>58</v>
      </c>
      <c r="Y68" s="22" t="s">
        <v>76</v>
      </c>
      <c r="Z68" s="22" t="s">
        <v>60</v>
      </c>
      <c r="AA68" s="25">
        <f>IF(U68="Probabilidad",(AA67-(AA67*W68)),AA67)</f>
        <v>6.0505200000000009E-2</v>
      </c>
      <c r="AB68" s="91"/>
      <c r="AC68" s="104"/>
      <c r="AD68" s="26">
        <f>IF(U68="Impacto",(AD67-(AD67*W68)),AD67)</f>
        <v>0</v>
      </c>
      <c r="AE68" s="98"/>
      <c r="AF68" s="104"/>
      <c r="AG68" s="98"/>
      <c r="AH68" s="116"/>
      <c r="AI68" s="174"/>
      <c r="AJ68" s="133"/>
      <c r="AK68" s="94"/>
      <c r="AL68" s="94"/>
      <c r="AM68" s="94"/>
      <c r="AN68" s="94"/>
      <c r="AO68" s="98"/>
      <c r="AP68" s="98"/>
    </row>
    <row r="69" spans="1:42" ht="126.95" customHeight="1" x14ac:dyDescent="0.25">
      <c r="A69" s="105">
        <v>128</v>
      </c>
      <c r="B69" s="105" t="s">
        <v>251</v>
      </c>
      <c r="C69" s="105"/>
      <c r="D69" s="105"/>
      <c r="E69" s="105"/>
      <c r="F69" s="105"/>
      <c r="G69" s="123" t="s">
        <v>252</v>
      </c>
      <c r="H69" s="123" t="s">
        <v>229</v>
      </c>
      <c r="I69" s="123" t="s">
        <v>230</v>
      </c>
      <c r="J69" s="124" t="s">
        <v>52</v>
      </c>
      <c r="K69" s="150" t="s">
        <v>53</v>
      </c>
      <c r="L69" s="150">
        <v>12</v>
      </c>
      <c r="M69" s="150" t="str">
        <f t="shared" ref="M69" si="68">IF(L69&lt;=2,"Muy Baja",IF(L69&lt;=24,"Baja",IF(L69&lt;=500,"Media",IF(L69&lt;=5000,"Alta",IF(L69&gt;5000,"Muy Alta"," ")))))</f>
        <v>Baja</v>
      </c>
      <c r="N69" s="179">
        <f t="shared" ref="N69" si="69">IF(M69="Muy alta",100%,IF(M69="Alta",80%,IF(M69="Media",60%,IF(M69="Baja",40%,IF(M69="Muy baja",20%,0%)))))</f>
        <v>0.4</v>
      </c>
      <c r="O69" s="179" t="str">
        <f t="shared" ref="O69" si="70">IF(P69=100%,"Catastrófico",IF(P69=80%,"Mayor",IF(P69=60%,"Moderado",IF(P69=40%,"Menor",IF(P69=20%,"Leve"," ")))))</f>
        <v xml:space="preserve"> </v>
      </c>
      <c r="P69" s="179">
        <f>IFERROR(ROUND(AVERAGEIF([3]Impacto_Riesgos_Corrupción!$C$9:$AA$137,Mapa_riesgos_corrupción!A69,[3]Impacto_Riesgos_Corrupción!$AA$9:$AA$137),0),0)</f>
        <v>0</v>
      </c>
      <c r="Q69" s="179" t="str">
        <f>IF(OR(AND(M69="Muy Baja",O69="Leve"),AND(M69="Muy Baja",O69="Menor"),AND(M69="Baja",O69="Leve")),"Bajo",IF(OR(AND(M69="Muy Baja",O69="Moderado"),AND(M69="Baja",O69="Menor"),AND(M69="Baja",O69="Moderado"),AND(M69="Media",O69="Leve"),AND(M69="Media",O69="Menor"),AND(M69="Media",O69="Moderado"),AND(M69="Alta",O69="Leve"),AND(M69="Alta",O69="Menor")),"Moderado",IF(OR(AND(M69="Muy Baja",O69="Mayor"),AND(M69="Baja",O69="Mayor"),AND(M69="Media",O69="Mayor"),AND(M69="Alta",O69="Moderado"),AND(M69="Alta",O69="Mayor"),AND(M69="Muy Alta",O69="Leve"),AND(M69="Muy Alta",O69="Menor"),AND(M69="Muy Alta",O69="Moderado"),AND(M69="Muy Alta",O69="Mayor")),"Alto",IF(OR(AND(M69="Muy Alta",O69="Catastrófico"),AND(M69="Alta",O69="Catastrófico"),AND(M69="Media",O69="Catastrófico"),AND(M69="Baja",O69="Catastrófico"),AND(M69="Muy Baja",O69="Catastrófico")),"Extremo"," "))))</f>
        <v xml:space="preserve"> </v>
      </c>
      <c r="R69" s="20" t="s">
        <v>231</v>
      </c>
      <c r="S69" s="21" t="s">
        <v>232</v>
      </c>
      <c r="T69" s="22" t="s">
        <v>56</v>
      </c>
      <c r="U69" s="23" t="str">
        <f t="shared" si="0"/>
        <v>Probabilidad</v>
      </c>
      <c r="V69" s="22" t="s">
        <v>57</v>
      </c>
      <c r="W69" s="24">
        <f t="shared" si="1"/>
        <v>0.4</v>
      </c>
      <c r="X69" s="22" t="s">
        <v>58</v>
      </c>
      <c r="Y69" s="22" t="s">
        <v>59</v>
      </c>
      <c r="Z69" s="22" t="s">
        <v>60</v>
      </c>
      <c r="AA69" s="25">
        <f>IF(U69="Probabilidad",(N69-(N69*W69)),N69)</f>
        <v>0.24</v>
      </c>
      <c r="AB69" s="150" t="str">
        <f t="shared" ref="AB69" si="71">IF(AC69&lt;=20%,"Muy Baja",IF(AC69&lt;=40%,"Baja",IF(AC69&lt;=60%,"Media",IF(AC69&lt;=80%,"Alta",IF(AC69&lt;=100%,"Muy Alta",0%)))))</f>
        <v>Muy Baja</v>
      </c>
      <c r="AC69" s="177">
        <f>AA73</f>
        <v>8.6399999999999991E-2</v>
      </c>
      <c r="AD69" s="26">
        <f>IF(U69="Impacto",(P69-(P69*W69)),P69)</f>
        <v>0</v>
      </c>
      <c r="AE69" s="176" t="str">
        <f t="shared" ref="AE69" si="72">IF(AF69&lt;=20%,"Leve",IF(AF69&lt;=40%,"Menor",IF(AF69&lt;=60%,"Moderado",IF(AF69&lt;=80%,"Mayor",IF(AF69&lt;=100%,"Catastrófico",0%)))))</f>
        <v>Leve</v>
      </c>
      <c r="AF69" s="177">
        <f>AD73</f>
        <v>0</v>
      </c>
      <c r="AG69" s="176" t="str">
        <f t="shared" ref="AG69" si="73">IF(OR(AND(AB69="Muy Baja",AE69="Leve"),AND(AB69="Muy Baja",AE69="Menor"),AND(AB69="Baja",AE69="Leve")),"Bajo",IF(OR(AND(AB69="Muy Baja",AE69="Moderado"),AND(AB69="Baja",AE69="Menor"),AND(AB69="Baja",AE69="Moderado"),AND(AB69="Media",AE69="Leve"),AND(AB69="Media",AE69="Menor"),AND(AB69="Media",AE69="Moderado"),AND(AB69="Alta",AE69="Leve"),AND(AB69="Alta",AE69="Menor")),"Moderado",IF(OR(AND(AB69="Muy Baja",AE69="Mayor"),AND(AB69="Baja",AE69="Mayor"),AND(AB69="Media",AE69="Mayor"),AND(AB69="Alta",AE69="Moderado"),AND(AB69="Alta",AE69="Mayor"),AND(AB69="Muy Alta",AE69="Leve"),AND(AB69="Muy Alta",AE69="Menor"),AND(AB69="Muy Alta",AE69="Moderado"),AND(AB69="Muy Alta",AE69="Mayor")),"Alto",IF(OR(AND(AB69="Muy Alta",AE69="Catastrófico"),AND(AB69="Alta",AE69="Catastrófico"),AND(AB69="Media",AE69="Catastrófico"),AND(AB69="Baja",AE69="Catastrófico"),AND(AB69="Muy Baja",AE69="Catastrófico")),"Extremo",0%))))</f>
        <v>Bajo</v>
      </c>
      <c r="AH69" s="178" t="s">
        <v>61</v>
      </c>
      <c r="AI69" s="43" t="s">
        <v>85</v>
      </c>
      <c r="AJ69" s="44" t="s">
        <v>86</v>
      </c>
      <c r="AK69" s="34">
        <v>44270</v>
      </c>
      <c r="AL69" s="34">
        <v>44296</v>
      </c>
      <c r="AM69" s="27" t="s">
        <v>87</v>
      </c>
      <c r="AN69" s="22" t="s">
        <v>88</v>
      </c>
      <c r="AO69" s="176" t="s">
        <v>66</v>
      </c>
      <c r="AP69" s="176" t="s">
        <v>67</v>
      </c>
    </row>
    <row r="70" spans="1:42" ht="111.95" customHeight="1" x14ac:dyDescent="0.25">
      <c r="A70" s="90"/>
      <c r="B70" s="90"/>
      <c r="C70" s="90"/>
      <c r="D70" s="90"/>
      <c r="E70" s="90"/>
      <c r="F70" s="90"/>
      <c r="G70" s="93"/>
      <c r="H70" s="93"/>
      <c r="I70" s="93"/>
      <c r="J70" s="125"/>
      <c r="K70" s="150"/>
      <c r="L70" s="150"/>
      <c r="M70" s="150"/>
      <c r="N70" s="179"/>
      <c r="O70" s="179"/>
      <c r="P70" s="179"/>
      <c r="Q70" s="179"/>
      <c r="R70" s="50" t="s">
        <v>233</v>
      </c>
      <c r="S70" s="51" t="s">
        <v>234</v>
      </c>
      <c r="T70" s="22" t="s">
        <v>56</v>
      </c>
      <c r="U70" s="23" t="str">
        <f t="shared" si="0"/>
        <v>Probabilidad</v>
      </c>
      <c r="V70" s="22" t="s">
        <v>57</v>
      </c>
      <c r="W70" s="24">
        <f t="shared" si="1"/>
        <v>0.4</v>
      </c>
      <c r="X70" s="22" t="s">
        <v>58</v>
      </c>
      <c r="Y70" s="22" t="s">
        <v>59</v>
      </c>
      <c r="Z70" s="22" t="s">
        <v>60</v>
      </c>
      <c r="AA70" s="25">
        <f>IF(U70="Probabilidad",(AA69-(AA69*W70)),AA69)</f>
        <v>0.14399999999999999</v>
      </c>
      <c r="AB70" s="150"/>
      <c r="AC70" s="177"/>
      <c r="AD70" s="26">
        <f>IF(U70="Impacto",(AD69-(AD69*W70)),AD69)</f>
        <v>0</v>
      </c>
      <c r="AE70" s="176"/>
      <c r="AF70" s="177"/>
      <c r="AG70" s="176"/>
      <c r="AH70" s="178"/>
      <c r="AI70" s="21" t="s">
        <v>235</v>
      </c>
      <c r="AJ70" s="32" t="s">
        <v>236</v>
      </c>
      <c r="AK70" s="52">
        <v>44428</v>
      </c>
      <c r="AL70" s="52">
        <v>44479</v>
      </c>
      <c r="AM70" s="53" t="s">
        <v>237</v>
      </c>
      <c r="AN70" s="22" t="s">
        <v>73</v>
      </c>
      <c r="AO70" s="176"/>
      <c r="AP70" s="176"/>
    </row>
    <row r="71" spans="1:42" ht="95.1" customHeight="1" x14ac:dyDescent="0.25">
      <c r="A71" s="90"/>
      <c r="B71" s="90"/>
      <c r="C71" s="90"/>
      <c r="D71" s="90"/>
      <c r="E71" s="90"/>
      <c r="F71" s="90"/>
      <c r="G71" s="93"/>
      <c r="H71" s="93"/>
      <c r="I71" s="93"/>
      <c r="J71" s="125"/>
      <c r="K71" s="150"/>
      <c r="L71" s="150"/>
      <c r="M71" s="150"/>
      <c r="N71" s="179"/>
      <c r="O71" s="179"/>
      <c r="P71" s="179"/>
      <c r="Q71" s="179"/>
      <c r="R71" s="50" t="s">
        <v>238</v>
      </c>
      <c r="S71" s="51" t="s">
        <v>239</v>
      </c>
      <c r="T71" s="22" t="s">
        <v>56</v>
      </c>
      <c r="U71" s="23" t="str">
        <f t="shared" si="0"/>
        <v>Probabilidad</v>
      </c>
      <c r="V71" s="22" t="s">
        <v>57</v>
      </c>
      <c r="W71" s="24">
        <f t="shared" si="1"/>
        <v>0.4</v>
      </c>
      <c r="X71" s="22" t="s">
        <v>58</v>
      </c>
      <c r="Y71" s="22" t="s">
        <v>59</v>
      </c>
      <c r="Z71" s="22" t="s">
        <v>60</v>
      </c>
      <c r="AA71" s="25">
        <f>IF(U71="Probabilidad",(AA70-(AA70*W71)),AA70)</f>
        <v>8.6399999999999991E-2</v>
      </c>
      <c r="AB71" s="150"/>
      <c r="AC71" s="177"/>
      <c r="AD71" s="26">
        <f t="shared" ref="AD71:AD72" si="74">IF(U71="Impacto",(AD70-(AD70*W71)),AD70)</f>
        <v>0</v>
      </c>
      <c r="AE71" s="176"/>
      <c r="AF71" s="177"/>
      <c r="AG71" s="176"/>
      <c r="AH71" s="178"/>
      <c r="AI71" s="43" t="s">
        <v>93</v>
      </c>
      <c r="AJ71" s="44" t="s">
        <v>94</v>
      </c>
      <c r="AK71" s="34">
        <v>44278</v>
      </c>
      <c r="AL71" s="34">
        <v>44296</v>
      </c>
      <c r="AM71" s="43" t="s">
        <v>240</v>
      </c>
      <c r="AN71" s="22" t="s">
        <v>88</v>
      </c>
      <c r="AO71" s="176"/>
      <c r="AP71" s="176"/>
    </row>
    <row r="72" spans="1:42" hidden="1" x14ac:dyDescent="0.25">
      <c r="A72" s="90"/>
      <c r="B72" s="90"/>
      <c r="C72" s="90"/>
      <c r="D72" s="90"/>
      <c r="E72" s="90"/>
      <c r="F72" s="90"/>
      <c r="G72" s="93"/>
      <c r="H72" s="93"/>
      <c r="I72" s="93"/>
      <c r="J72" s="125"/>
      <c r="K72" s="150"/>
      <c r="L72" s="150"/>
      <c r="M72" s="150"/>
      <c r="N72" s="179"/>
      <c r="O72" s="179"/>
      <c r="P72" s="179"/>
      <c r="Q72" s="179"/>
      <c r="R72" s="54"/>
      <c r="S72" s="54"/>
      <c r="T72" s="30"/>
      <c r="U72" s="55" t="str">
        <f t="shared" si="0"/>
        <v xml:space="preserve"> </v>
      </c>
      <c r="V72" s="30"/>
      <c r="W72" s="56">
        <f t="shared" si="1"/>
        <v>0</v>
      </c>
      <c r="X72" s="30"/>
      <c r="Y72" s="30"/>
      <c r="Z72" s="30"/>
      <c r="AA72" s="25">
        <f>IF(U72="Probabilidad",(AA71-(AA71*W72)),AA71)</f>
        <v>8.6399999999999991E-2</v>
      </c>
      <c r="AB72" s="150"/>
      <c r="AC72" s="177"/>
      <c r="AD72" s="26">
        <f t="shared" si="74"/>
        <v>0</v>
      </c>
      <c r="AE72" s="176"/>
      <c r="AF72" s="177"/>
      <c r="AG72" s="176"/>
      <c r="AH72" s="178"/>
      <c r="AI72" s="48"/>
      <c r="AJ72" s="49"/>
      <c r="AK72" s="48"/>
      <c r="AL72" s="48"/>
      <c r="AM72" s="48"/>
      <c r="AN72" s="30"/>
      <c r="AO72" s="176"/>
      <c r="AP72" s="176"/>
    </row>
    <row r="73" spans="1:42" hidden="1" x14ac:dyDescent="0.25">
      <c r="A73" s="91"/>
      <c r="B73" s="91"/>
      <c r="C73" s="91"/>
      <c r="D73" s="91"/>
      <c r="E73" s="91"/>
      <c r="F73" s="91"/>
      <c r="G73" s="94"/>
      <c r="H73" s="94"/>
      <c r="I73" s="94"/>
      <c r="J73" s="126"/>
      <c r="K73" s="150"/>
      <c r="L73" s="150"/>
      <c r="M73" s="150"/>
      <c r="N73" s="179"/>
      <c r="O73" s="179"/>
      <c r="P73" s="179"/>
      <c r="Q73" s="179"/>
      <c r="R73" s="54"/>
      <c r="S73" s="54"/>
      <c r="T73" s="30"/>
      <c r="U73" s="55" t="str">
        <f t="shared" si="0"/>
        <v xml:space="preserve"> </v>
      </c>
      <c r="V73" s="30"/>
      <c r="W73" s="56">
        <f t="shared" si="1"/>
        <v>0</v>
      </c>
      <c r="X73" s="30"/>
      <c r="Y73" s="30"/>
      <c r="Z73" s="30"/>
      <c r="AA73" s="25">
        <f>IF(U73="Probabilidad",(AA72-(AA72*W73)),AA72)</f>
        <v>8.6399999999999991E-2</v>
      </c>
      <c r="AB73" s="150"/>
      <c r="AC73" s="177"/>
      <c r="AD73" s="26">
        <f>IF(U73="Impacto",(AD72-(AD72*W73)),AD72)</f>
        <v>0</v>
      </c>
      <c r="AE73" s="176"/>
      <c r="AF73" s="177"/>
      <c r="AG73" s="176"/>
      <c r="AH73" s="178"/>
      <c r="AI73" s="48"/>
      <c r="AJ73" s="49"/>
      <c r="AK73" s="48"/>
      <c r="AL73" s="48"/>
      <c r="AM73" s="48"/>
      <c r="AN73" s="30"/>
      <c r="AO73" s="176"/>
      <c r="AP73" s="176"/>
    </row>
  </sheetData>
  <sheetProtection formatCells="0" formatColumns="0" formatRows="0" autoFilter="0"/>
  <autoFilter ref="A9:BA73" xr:uid="{878F69FF-34E6-48BC-A931-BF1F6EC68568}"/>
  <mergeCells count="421">
    <mergeCell ref="AP69:AP73"/>
    <mergeCell ref="AC69:AC73"/>
    <mergeCell ref="AE69:AE73"/>
    <mergeCell ref="AF69:AF73"/>
    <mergeCell ref="AG69:AG73"/>
    <mergeCell ref="AH69:AH73"/>
    <mergeCell ref="AO69:AO73"/>
    <mergeCell ref="M69:M73"/>
    <mergeCell ref="N69:N73"/>
    <mergeCell ref="O69:O73"/>
    <mergeCell ref="P69:P73"/>
    <mergeCell ref="Q69:Q73"/>
    <mergeCell ref="AB69:AB73"/>
    <mergeCell ref="G69:G73"/>
    <mergeCell ref="H69:H73"/>
    <mergeCell ref="I69:I73"/>
    <mergeCell ref="J69:J73"/>
    <mergeCell ref="K69:K73"/>
    <mergeCell ref="L69:L73"/>
    <mergeCell ref="A69:A73"/>
    <mergeCell ref="B69:B73"/>
    <mergeCell ref="C69:C73"/>
    <mergeCell ref="D69:D73"/>
    <mergeCell ref="E69:E73"/>
    <mergeCell ref="F69:F73"/>
    <mergeCell ref="AP63:AP68"/>
    <mergeCell ref="AI66:AI68"/>
    <mergeCell ref="AJ66:AJ68"/>
    <mergeCell ref="AK66:AK68"/>
    <mergeCell ref="AL66:AL68"/>
    <mergeCell ref="AM66:AM68"/>
    <mergeCell ref="AN66:AN68"/>
    <mergeCell ref="AJ63:AJ65"/>
    <mergeCell ref="AK63:AK65"/>
    <mergeCell ref="AL63:AL65"/>
    <mergeCell ref="AM63:AM65"/>
    <mergeCell ref="AN63:AN65"/>
    <mergeCell ref="AO63:AO68"/>
    <mergeCell ref="G63:G68"/>
    <mergeCell ref="H63:H68"/>
    <mergeCell ref="I63:I68"/>
    <mergeCell ref="J63:J68"/>
    <mergeCell ref="K63:K68"/>
    <mergeCell ref="L63:L68"/>
    <mergeCell ref="AM55:AM62"/>
    <mergeCell ref="AN55:AN62"/>
    <mergeCell ref="AO55:AO62"/>
    <mergeCell ref="O55:O62"/>
    <mergeCell ref="AC63:AC68"/>
    <mergeCell ref="AE63:AE68"/>
    <mergeCell ref="AF63:AF68"/>
    <mergeCell ref="AG63:AG68"/>
    <mergeCell ref="AH63:AH68"/>
    <mergeCell ref="AI63:AI65"/>
    <mergeCell ref="M63:M68"/>
    <mergeCell ref="N63:N68"/>
    <mergeCell ref="O63:O68"/>
    <mergeCell ref="P63:P68"/>
    <mergeCell ref="Q63:Q68"/>
    <mergeCell ref="AB63:AB68"/>
    <mergeCell ref="AP55:AP62"/>
    <mergeCell ref="A63:A68"/>
    <mergeCell ref="B63:B68"/>
    <mergeCell ref="C63:C67"/>
    <mergeCell ref="D63:D67"/>
    <mergeCell ref="E63:E67"/>
    <mergeCell ref="F63:F67"/>
    <mergeCell ref="AG55:AG62"/>
    <mergeCell ref="AH55:AH62"/>
    <mergeCell ref="AI55:AI62"/>
    <mergeCell ref="AJ55:AJ62"/>
    <mergeCell ref="AK55:AK62"/>
    <mergeCell ref="AL55:AL62"/>
    <mergeCell ref="P55:P62"/>
    <mergeCell ref="Q55:Q62"/>
    <mergeCell ref="AB55:AB62"/>
    <mergeCell ref="AC55:AC62"/>
    <mergeCell ref="AE55:AE62"/>
    <mergeCell ref="AF55:AF62"/>
    <mergeCell ref="J55:J62"/>
    <mergeCell ref="K55:K62"/>
    <mergeCell ref="L55:L62"/>
    <mergeCell ref="M55:M62"/>
    <mergeCell ref="N55:N62"/>
    <mergeCell ref="AP50:AP54"/>
    <mergeCell ref="A55:A62"/>
    <mergeCell ref="B55:B62"/>
    <mergeCell ref="C55:C59"/>
    <mergeCell ref="D55:D59"/>
    <mergeCell ref="E55:E59"/>
    <mergeCell ref="F55:F59"/>
    <mergeCell ref="G55:G62"/>
    <mergeCell ref="H55:H62"/>
    <mergeCell ref="I55:I62"/>
    <mergeCell ref="AC50:AC54"/>
    <mergeCell ref="AE50:AE54"/>
    <mergeCell ref="AF50:AF54"/>
    <mergeCell ref="AG50:AG54"/>
    <mergeCell ref="AH50:AH54"/>
    <mergeCell ref="AO50:AO54"/>
    <mergeCell ref="M50:M54"/>
    <mergeCell ref="N50:N54"/>
    <mergeCell ref="O50:O54"/>
    <mergeCell ref="P50:P54"/>
    <mergeCell ref="Q50:Q54"/>
    <mergeCell ref="AB50:AB54"/>
    <mergeCell ref="G50:G54"/>
    <mergeCell ref="H50:H54"/>
    <mergeCell ref="I50:I54"/>
    <mergeCell ref="J50:J54"/>
    <mergeCell ref="K50:K54"/>
    <mergeCell ref="L50:L54"/>
    <mergeCell ref="A50:A54"/>
    <mergeCell ref="B50:B54"/>
    <mergeCell ref="C50:C54"/>
    <mergeCell ref="D50:D54"/>
    <mergeCell ref="E50:E54"/>
    <mergeCell ref="F50:F54"/>
    <mergeCell ref="AP44:AP49"/>
    <mergeCell ref="AI46:AI47"/>
    <mergeCell ref="AJ46:AJ47"/>
    <mergeCell ref="AK46:AK47"/>
    <mergeCell ref="AL46:AL47"/>
    <mergeCell ref="AM46:AM47"/>
    <mergeCell ref="AN46:AN47"/>
    <mergeCell ref="AI48:AI49"/>
    <mergeCell ref="AJ48:AJ49"/>
    <mergeCell ref="AK48:AK49"/>
    <mergeCell ref="AJ44:AJ45"/>
    <mergeCell ref="AK44:AK45"/>
    <mergeCell ref="AL44:AL45"/>
    <mergeCell ref="AM44:AM45"/>
    <mergeCell ref="AN44:AN45"/>
    <mergeCell ref="AO44:AO49"/>
    <mergeCell ref="AL48:AL49"/>
    <mergeCell ref="AM48:AM49"/>
    <mergeCell ref="AN48:AN49"/>
    <mergeCell ref="AC44:AC49"/>
    <mergeCell ref="AE44:AE49"/>
    <mergeCell ref="AF44:AF49"/>
    <mergeCell ref="AG44:AG49"/>
    <mergeCell ref="AH44:AH49"/>
    <mergeCell ref="AI44:AI45"/>
    <mergeCell ref="M44:M49"/>
    <mergeCell ref="N44:N49"/>
    <mergeCell ref="O44:O49"/>
    <mergeCell ref="P44:P49"/>
    <mergeCell ref="Q44:Q49"/>
    <mergeCell ref="AB44:AB49"/>
    <mergeCell ref="G44:G49"/>
    <mergeCell ref="H44:H49"/>
    <mergeCell ref="I44:I49"/>
    <mergeCell ref="J44:J49"/>
    <mergeCell ref="K44:K49"/>
    <mergeCell ref="L44:L49"/>
    <mergeCell ref="A44:A49"/>
    <mergeCell ref="B44:B49"/>
    <mergeCell ref="C44:C48"/>
    <mergeCell ref="D44:D48"/>
    <mergeCell ref="E44:E48"/>
    <mergeCell ref="F44:F48"/>
    <mergeCell ref="AP39:AP43"/>
    <mergeCell ref="AI40:AI41"/>
    <mergeCell ref="AJ40:AJ41"/>
    <mergeCell ref="AK40:AK41"/>
    <mergeCell ref="AL40:AL41"/>
    <mergeCell ref="AM40:AM41"/>
    <mergeCell ref="AN40:AN41"/>
    <mergeCell ref="P39:P43"/>
    <mergeCell ref="Q39:Q43"/>
    <mergeCell ref="AB39:AB43"/>
    <mergeCell ref="AC39:AC43"/>
    <mergeCell ref="AE39:AE43"/>
    <mergeCell ref="AF39:AF43"/>
    <mergeCell ref="AI42:AI43"/>
    <mergeCell ref="AJ42:AJ43"/>
    <mergeCell ref="AK42:AK43"/>
    <mergeCell ref="AL42:AL43"/>
    <mergeCell ref="AM42:AM43"/>
    <mergeCell ref="AN42:AN43"/>
    <mergeCell ref="AG39:AG43"/>
    <mergeCell ref="AH39:AH43"/>
    <mergeCell ref="AO39:AO43"/>
    <mergeCell ref="J39:J43"/>
    <mergeCell ref="K39:K43"/>
    <mergeCell ref="L39:L43"/>
    <mergeCell ref="M39:M43"/>
    <mergeCell ref="N39:N43"/>
    <mergeCell ref="O39:O43"/>
    <mergeCell ref="AP34:AP38"/>
    <mergeCell ref="A39:A43"/>
    <mergeCell ref="B39:B43"/>
    <mergeCell ref="C39:C43"/>
    <mergeCell ref="D39:D43"/>
    <mergeCell ref="E39:E43"/>
    <mergeCell ref="F39:F43"/>
    <mergeCell ref="G39:G43"/>
    <mergeCell ref="H39:H43"/>
    <mergeCell ref="I39:I43"/>
    <mergeCell ref="AC34:AC38"/>
    <mergeCell ref="AE34:AE38"/>
    <mergeCell ref="AF34:AF38"/>
    <mergeCell ref="AG34:AG38"/>
    <mergeCell ref="AH34:AH38"/>
    <mergeCell ref="AO34:AO38"/>
    <mergeCell ref="M34:M38"/>
    <mergeCell ref="N34:N38"/>
    <mergeCell ref="O34:O38"/>
    <mergeCell ref="P34:P38"/>
    <mergeCell ref="Q34:Q38"/>
    <mergeCell ref="AB34:AB38"/>
    <mergeCell ref="G34:G38"/>
    <mergeCell ref="H34:H38"/>
    <mergeCell ref="I34:I38"/>
    <mergeCell ref="J34:J38"/>
    <mergeCell ref="K34:K38"/>
    <mergeCell ref="L34:L38"/>
    <mergeCell ref="A34:A38"/>
    <mergeCell ref="B34:B38"/>
    <mergeCell ref="C34:C38"/>
    <mergeCell ref="D34:D38"/>
    <mergeCell ref="E34:E38"/>
    <mergeCell ref="F34:F38"/>
    <mergeCell ref="AP29:AP33"/>
    <mergeCell ref="AI30:AI31"/>
    <mergeCell ref="AJ30:AJ31"/>
    <mergeCell ref="AK30:AK31"/>
    <mergeCell ref="AL30:AL31"/>
    <mergeCell ref="AM30:AM31"/>
    <mergeCell ref="AN30:AN31"/>
    <mergeCell ref="AI32:AI33"/>
    <mergeCell ref="AJ32:AJ33"/>
    <mergeCell ref="AK32:AK33"/>
    <mergeCell ref="AC29:AC33"/>
    <mergeCell ref="AE29:AE33"/>
    <mergeCell ref="AF29:AF33"/>
    <mergeCell ref="AG29:AG33"/>
    <mergeCell ref="AH29:AH33"/>
    <mergeCell ref="AO29:AO33"/>
    <mergeCell ref="AL32:AL33"/>
    <mergeCell ref="AM32:AM33"/>
    <mergeCell ref="AN32:AN33"/>
    <mergeCell ref="M29:M33"/>
    <mergeCell ref="N29:N33"/>
    <mergeCell ref="O29:O33"/>
    <mergeCell ref="P29:P33"/>
    <mergeCell ref="Q29:Q33"/>
    <mergeCell ref="AB29:AB33"/>
    <mergeCell ref="G29:G33"/>
    <mergeCell ref="H29:H33"/>
    <mergeCell ref="I29:I33"/>
    <mergeCell ref="J29:J33"/>
    <mergeCell ref="K29:K33"/>
    <mergeCell ref="L29:L33"/>
    <mergeCell ref="A29:A33"/>
    <mergeCell ref="B29:B33"/>
    <mergeCell ref="C29:C33"/>
    <mergeCell ref="D29:D33"/>
    <mergeCell ref="E29:E33"/>
    <mergeCell ref="F29:F33"/>
    <mergeCell ref="AP24:AP28"/>
    <mergeCell ref="AI25:AI26"/>
    <mergeCell ref="AJ25:AJ26"/>
    <mergeCell ref="AK25:AK26"/>
    <mergeCell ref="AL25:AL26"/>
    <mergeCell ref="AM25:AM26"/>
    <mergeCell ref="AN25:AN26"/>
    <mergeCell ref="AI27:AI28"/>
    <mergeCell ref="AJ27:AJ28"/>
    <mergeCell ref="AK27:AK28"/>
    <mergeCell ref="AC24:AC28"/>
    <mergeCell ref="AE24:AE28"/>
    <mergeCell ref="AF24:AF28"/>
    <mergeCell ref="AG24:AG28"/>
    <mergeCell ref="AH24:AH28"/>
    <mergeCell ref="AO24:AO28"/>
    <mergeCell ref="AL27:AL28"/>
    <mergeCell ref="AM27:AM28"/>
    <mergeCell ref="AN27:AN28"/>
    <mergeCell ref="M24:M28"/>
    <mergeCell ref="N24:N28"/>
    <mergeCell ref="O24:O28"/>
    <mergeCell ref="P24:P28"/>
    <mergeCell ref="Q24:Q28"/>
    <mergeCell ref="AB24:AB28"/>
    <mergeCell ref="G24:G28"/>
    <mergeCell ref="H24:H28"/>
    <mergeCell ref="I24:I28"/>
    <mergeCell ref="J24:J28"/>
    <mergeCell ref="K24:K28"/>
    <mergeCell ref="L24:L28"/>
    <mergeCell ref="A24:A28"/>
    <mergeCell ref="B24:B28"/>
    <mergeCell ref="C24:C28"/>
    <mergeCell ref="D24:D28"/>
    <mergeCell ref="E24:E28"/>
    <mergeCell ref="F24:F28"/>
    <mergeCell ref="AP18:AP23"/>
    <mergeCell ref="AI21:AI23"/>
    <mergeCell ref="AJ21:AJ23"/>
    <mergeCell ref="AK21:AK23"/>
    <mergeCell ref="AL21:AL23"/>
    <mergeCell ref="AM21:AM23"/>
    <mergeCell ref="AN21:AN23"/>
    <mergeCell ref="AJ18:AJ20"/>
    <mergeCell ref="AK18:AK20"/>
    <mergeCell ref="AL18:AL20"/>
    <mergeCell ref="AM18:AM20"/>
    <mergeCell ref="AN18:AN20"/>
    <mergeCell ref="AO18:AO23"/>
    <mergeCell ref="AC18:AC23"/>
    <mergeCell ref="AE18:AE23"/>
    <mergeCell ref="AF18:AF23"/>
    <mergeCell ref="AG18:AG23"/>
    <mergeCell ref="AH18:AH23"/>
    <mergeCell ref="AI18:AI20"/>
    <mergeCell ref="M18:M23"/>
    <mergeCell ref="N18:N23"/>
    <mergeCell ref="O18:O23"/>
    <mergeCell ref="P18:P23"/>
    <mergeCell ref="Q18:Q23"/>
    <mergeCell ref="AB18:AB23"/>
    <mergeCell ref="G18:G23"/>
    <mergeCell ref="H18:H23"/>
    <mergeCell ref="I18:I23"/>
    <mergeCell ref="J18:J23"/>
    <mergeCell ref="K18:K23"/>
    <mergeCell ref="L18:L23"/>
    <mergeCell ref="A18:A23"/>
    <mergeCell ref="B18:B23"/>
    <mergeCell ref="C18:C22"/>
    <mergeCell ref="D18:D22"/>
    <mergeCell ref="E18:E22"/>
    <mergeCell ref="F18:F22"/>
    <mergeCell ref="AM14:AM15"/>
    <mergeCell ref="AN14:AN15"/>
    <mergeCell ref="AI16:AI17"/>
    <mergeCell ref="AJ16:AJ17"/>
    <mergeCell ref="AK16:AK17"/>
    <mergeCell ref="AL16:AL17"/>
    <mergeCell ref="AM16:AM17"/>
    <mergeCell ref="AN16:AN17"/>
    <mergeCell ref="AE11:AE17"/>
    <mergeCell ref="AF11:AF17"/>
    <mergeCell ref="AG11:AG17"/>
    <mergeCell ref="AH11:AH17"/>
    <mergeCell ref="H11:H17"/>
    <mergeCell ref="I11:I17"/>
    <mergeCell ref="J11:J17"/>
    <mergeCell ref="K11:K17"/>
    <mergeCell ref="L11:L17"/>
    <mergeCell ref="M11:M17"/>
    <mergeCell ref="AO11:AO17"/>
    <mergeCell ref="AP11:AP17"/>
    <mergeCell ref="AI14:AI15"/>
    <mergeCell ref="AJ14:AJ15"/>
    <mergeCell ref="AK14:AK15"/>
    <mergeCell ref="AL14:AL15"/>
    <mergeCell ref="N11:N17"/>
    <mergeCell ref="O11:O17"/>
    <mergeCell ref="P11:P17"/>
    <mergeCell ref="Q11:Q17"/>
    <mergeCell ref="AB11:AB17"/>
    <mergeCell ref="AC11:AC17"/>
    <mergeCell ref="A11:A17"/>
    <mergeCell ref="B11:B17"/>
    <mergeCell ref="C11:C15"/>
    <mergeCell ref="D11:D15"/>
    <mergeCell ref="E11:E15"/>
    <mergeCell ref="F11:F15"/>
    <mergeCell ref="G11:G17"/>
    <mergeCell ref="AH9:AH10"/>
    <mergeCell ref="AI9:AI10"/>
    <mergeCell ref="AB9:AB10"/>
    <mergeCell ref="AC9:AC10"/>
    <mergeCell ref="AD9:AD10"/>
    <mergeCell ref="AE9:AE10"/>
    <mergeCell ref="AF9:AF10"/>
    <mergeCell ref="AG9:AG10"/>
    <mergeCell ref="V9:V10"/>
    <mergeCell ref="W9:W10"/>
    <mergeCell ref="AO8:AP8"/>
    <mergeCell ref="A9:A10"/>
    <mergeCell ref="B9:B10"/>
    <mergeCell ref="C9:C10"/>
    <mergeCell ref="D9:D10"/>
    <mergeCell ref="E9:E10"/>
    <mergeCell ref="F9:F10"/>
    <mergeCell ref="G9:G10"/>
    <mergeCell ref="H9:H10"/>
    <mergeCell ref="I9:I10"/>
    <mergeCell ref="X9:X10"/>
    <mergeCell ref="Y9:Y10"/>
    <mergeCell ref="Z9:Z10"/>
    <mergeCell ref="AA9:AA10"/>
    <mergeCell ref="P9:P10"/>
    <mergeCell ref="Q9:Q10"/>
    <mergeCell ref="R9:R10"/>
    <mergeCell ref="S9:S10"/>
    <mergeCell ref="T9:T10"/>
    <mergeCell ref="U9:U10"/>
    <mergeCell ref="AN9:AN10"/>
    <mergeCell ref="AO9:AO10"/>
    <mergeCell ref="AP9:AP10"/>
    <mergeCell ref="AJ9:AJ10"/>
    <mergeCell ref="A2:AN3"/>
    <mergeCell ref="A4:AN4"/>
    <mergeCell ref="A8:K8"/>
    <mergeCell ref="L8:P8"/>
    <mergeCell ref="Q8:AG8"/>
    <mergeCell ref="AH8:AL8"/>
    <mergeCell ref="AM8:AN8"/>
    <mergeCell ref="J9:J10"/>
    <mergeCell ref="K9:K10"/>
    <mergeCell ref="L9:L10"/>
    <mergeCell ref="M9:M10"/>
    <mergeCell ref="N9:N10"/>
    <mergeCell ref="O9:O10"/>
    <mergeCell ref="AK9:AK10"/>
    <mergeCell ref="AL9:AL10"/>
    <mergeCell ref="AM9:AM10"/>
  </mergeCells>
  <conditionalFormatting sqref="M11:M15">
    <cfRule type="containsText" dxfId="49" priority="46" stopIfTrue="1" operator="containsText" text="Muy Alta">
      <formula>NOT(ISERROR(SEARCH("Muy Alta",M11)))</formula>
    </cfRule>
    <cfRule type="containsText" dxfId="48" priority="47" stopIfTrue="1" operator="containsText" text="Alta">
      <formula>NOT(ISERROR(SEARCH("Alta",M11)))</formula>
    </cfRule>
    <cfRule type="containsText" dxfId="47" priority="48" stopIfTrue="1" operator="containsText" text="Media">
      <formula>NOT(ISERROR(SEARCH("Media",M11)))</formula>
    </cfRule>
    <cfRule type="containsText" dxfId="46" priority="49" stopIfTrue="1" operator="containsText" text="Baja">
      <formula>NOT(ISERROR(SEARCH("Baja",M11)))</formula>
    </cfRule>
    <cfRule type="containsText" dxfId="45" priority="50" stopIfTrue="1" operator="containsText" text="&quot;Muy Baja&quot;">
      <formula>NOT(ISERROR(SEARCH("""Muy Baja""",M11)))</formula>
    </cfRule>
  </conditionalFormatting>
  <conditionalFormatting sqref="M18:M22 M24:M48 M50:M59 M63:M67 M69:M73">
    <cfRule type="containsText" dxfId="44" priority="41" stopIfTrue="1" operator="containsText" text="Muy Alta">
      <formula>NOT(ISERROR(SEARCH("Muy Alta",M18)))</formula>
    </cfRule>
    <cfRule type="containsText" dxfId="43" priority="42" stopIfTrue="1" operator="containsText" text="Alta">
      <formula>NOT(ISERROR(SEARCH("Alta",M18)))</formula>
    </cfRule>
    <cfRule type="containsText" dxfId="42" priority="43" stopIfTrue="1" operator="containsText" text="Media">
      <formula>NOT(ISERROR(SEARCH("Media",M18)))</formula>
    </cfRule>
    <cfRule type="containsText" dxfId="41" priority="44" stopIfTrue="1" operator="containsText" text="Baja">
      <formula>NOT(ISERROR(SEARCH("Baja",M18)))</formula>
    </cfRule>
    <cfRule type="containsText" dxfId="40" priority="45" stopIfTrue="1" operator="containsText" text="&quot;Muy Baja&quot;">
      <formula>NOT(ISERROR(SEARCH("""Muy Baja""",M18)))</formula>
    </cfRule>
  </conditionalFormatting>
  <conditionalFormatting sqref="O11:O15">
    <cfRule type="containsText" dxfId="39" priority="36" stopIfTrue="1" operator="containsText" text="Catastrófico">
      <formula>NOT(ISERROR(SEARCH("Catastrófico",O11)))</formula>
    </cfRule>
    <cfRule type="containsText" dxfId="38" priority="37" stopIfTrue="1" operator="containsText" text="Mayor">
      <formula>NOT(ISERROR(SEARCH("Mayor",O11)))</formula>
    </cfRule>
    <cfRule type="containsText" dxfId="37" priority="38" stopIfTrue="1" operator="containsText" text="Moderado">
      <formula>NOT(ISERROR(SEARCH("Moderado",O11)))</formula>
    </cfRule>
    <cfRule type="containsText" dxfId="36" priority="39" stopIfTrue="1" operator="containsText" text="Menor">
      <formula>NOT(ISERROR(SEARCH("Menor",O11)))</formula>
    </cfRule>
    <cfRule type="containsText" dxfId="35" priority="40" stopIfTrue="1" operator="containsText" text="Leve">
      <formula>NOT(ISERROR(SEARCH("Leve",O11)))</formula>
    </cfRule>
  </conditionalFormatting>
  <conditionalFormatting sqref="O18:O22 O24:O48 O50:O59 O63:O67 O69:O73">
    <cfRule type="containsText" dxfId="34" priority="31" stopIfTrue="1" operator="containsText" text="Catastrófico">
      <formula>NOT(ISERROR(SEARCH("Catastrófico",O18)))</formula>
    </cfRule>
    <cfRule type="containsText" dxfId="33" priority="32" stopIfTrue="1" operator="containsText" text="Mayor">
      <formula>NOT(ISERROR(SEARCH("Mayor",O18)))</formula>
    </cfRule>
    <cfRule type="containsText" dxfId="32" priority="33" stopIfTrue="1" operator="containsText" text="Moderado">
      <formula>NOT(ISERROR(SEARCH("Moderado",O18)))</formula>
    </cfRule>
    <cfRule type="containsText" dxfId="31" priority="34" stopIfTrue="1" operator="containsText" text="Menor">
      <formula>NOT(ISERROR(SEARCH("Menor",O18)))</formula>
    </cfRule>
    <cfRule type="containsText" dxfId="30" priority="35" stopIfTrue="1" operator="containsText" text="Leve">
      <formula>NOT(ISERROR(SEARCH("Leve",O18)))</formula>
    </cfRule>
  </conditionalFormatting>
  <conditionalFormatting sqref="Q11:Q15">
    <cfRule type="containsText" dxfId="29" priority="27" stopIfTrue="1" operator="containsText" text="Bajo">
      <formula>NOT(ISERROR(SEARCH("Bajo",Q11)))</formula>
    </cfRule>
    <cfRule type="containsText" dxfId="28" priority="28" stopIfTrue="1" operator="containsText" text="Moderado">
      <formula>NOT(ISERROR(SEARCH("Moderado",Q11)))</formula>
    </cfRule>
    <cfRule type="containsText" dxfId="27" priority="29" stopIfTrue="1" operator="containsText" text="Alto">
      <formula>NOT(ISERROR(SEARCH("Alto",Q11)))</formula>
    </cfRule>
    <cfRule type="containsText" dxfId="26" priority="30" stopIfTrue="1" operator="containsText" text="Extremo">
      <formula>NOT(ISERROR(SEARCH("Extremo",Q11)))</formula>
    </cfRule>
  </conditionalFormatting>
  <conditionalFormatting sqref="Q18:Q22 Q24:Q48 Q50:Q59 Q63:Q67 Q69:Q73">
    <cfRule type="containsText" dxfId="25" priority="23" stopIfTrue="1" operator="containsText" text="Bajo">
      <formula>NOT(ISERROR(SEARCH("Bajo",Q18)))</formula>
    </cfRule>
    <cfRule type="containsText" dxfId="24" priority="24" stopIfTrue="1" operator="containsText" text="Moderado">
      <formula>NOT(ISERROR(SEARCH("Moderado",Q18)))</formula>
    </cfRule>
    <cfRule type="containsText" dxfId="23" priority="25" stopIfTrue="1" operator="containsText" text="Alto">
      <formula>NOT(ISERROR(SEARCH("Alto",Q18)))</formula>
    </cfRule>
    <cfRule type="containsText" dxfId="22" priority="26" stopIfTrue="1" operator="containsText" text="Extremo">
      <formula>NOT(ISERROR(SEARCH("Extremo",Q18)))</formula>
    </cfRule>
  </conditionalFormatting>
  <conditionalFormatting sqref="AB11 AB18 AB24:AB48 AB50:AB59 AB63 AB69:AB73">
    <cfRule type="containsText" dxfId="21" priority="18" stopIfTrue="1" operator="containsText" text="Muy Alta">
      <formula>NOT(ISERROR(SEARCH("Muy Alta",AB11)))</formula>
    </cfRule>
    <cfRule type="containsText" dxfId="20" priority="19" stopIfTrue="1" operator="containsText" text="Alta">
      <formula>NOT(ISERROR(SEARCH("Alta",AB11)))</formula>
    </cfRule>
    <cfRule type="containsText" dxfId="19" priority="20" stopIfTrue="1" operator="containsText" text="Media">
      <formula>NOT(ISERROR(SEARCH("Media",AB11)))</formula>
    </cfRule>
    <cfRule type="containsText" dxfId="18" priority="21" stopIfTrue="1" operator="containsText" text="Baja">
      <formula>NOT(ISERROR(SEARCH("Baja",AB11)))</formula>
    </cfRule>
    <cfRule type="containsText" dxfId="17" priority="22" stopIfTrue="1" operator="containsText" text="&quot;Muy Baja&quot;">
      <formula>NOT(ISERROR(SEARCH("""Muy Baja""",AB11)))</formula>
    </cfRule>
  </conditionalFormatting>
  <conditionalFormatting sqref="AE11 AE18:AE22 AE24:AE48 AE50:AE59 AE63:AE67 AE69:AE73">
    <cfRule type="containsText" dxfId="16" priority="13" stopIfTrue="1" operator="containsText" text="Catastrófico">
      <formula>NOT(ISERROR(SEARCH("Catastrófico",AE11)))</formula>
    </cfRule>
    <cfRule type="containsText" dxfId="15" priority="14" stopIfTrue="1" operator="containsText" text="Mayor">
      <formula>NOT(ISERROR(SEARCH("Mayor",AE11)))</formula>
    </cfRule>
    <cfRule type="containsText" dxfId="14" priority="15" stopIfTrue="1" operator="containsText" text="Moderado">
      <formula>NOT(ISERROR(SEARCH("Moderado",AE11)))</formula>
    </cfRule>
    <cfRule type="containsText" dxfId="13" priority="16" stopIfTrue="1" operator="containsText" text="Menor">
      <formula>NOT(ISERROR(SEARCH("Menor",AE11)))</formula>
    </cfRule>
    <cfRule type="containsText" dxfId="12" priority="17" stopIfTrue="1" operator="containsText" text="Leve">
      <formula>NOT(ISERROR(SEARCH("Leve",AE11)))</formula>
    </cfRule>
  </conditionalFormatting>
  <conditionalFormatting sqref="AG11:AG15 AG18:AG22 AG24:AG48 AG50:AG59 AG63:AG67 AG69:AG73">
    <cfRule type="containsText" dxfId="11" priority="9" stopIfTrue="1" operator="containsText" text="Bajo">
      <formula>NOT(ISERROR(SEARCH("Bajo",AG11)))</formula>
    </cfRule>
    <cfRule type="containsText" dxfId="10" priority="10" stopIfTrue="1" operator="containsText" text="Moderado">
      <formula>NOT(ISERROR(SEARCH("Moderado",AG11)))</formula>
    </cfRule>
    <cfRule type="containsText" dxfId="9" priority="11" stopIfTrue="1" operator="containsText" text="Alto">
      <formula>NOT(ISERROR(SEARCH("Alto",AG11)))</formula>
    </cfRule>
    <cfRule type="containsText" dxfId="8" priority="12" stopIfTrue="1" operator="containsText" text="Extremo">
      <formula>NOT(ISERROR(SEARCH("Extremo",AG11)))</formula>
    </cfRule>
  </conditionalFormatting>
  <conditionalFormatting sqref="AO11:AO15 AO18:AO22 AO24:AO48 AO50:AO59 AO63:AO67 AO69:AO73">
    <cfRule type="containsText" dxfId="7" priority="5" stopIfTrue="1" operator="containsText" text="Bajo">
      <formula>NOT(ISERROR(SEARCH("Bajo",AO11)))</formula>
    </cfRule>
    <cfRule type="containsText" dxfId="6" priority="6" stopIfTrue="1" operator="containsText" text="Moderado">
      <formula>NOT(ISERROR(SEARCH("Moderado",AO11)))</formula>
    </cfRule>
    <cfRule type="containsText" dxfId="5" priority="7" stopIfTrue="1" operator="containsText" text="Alto">
      <formula>NOT(ISERROR(SEARCH("Alto",AO11)))</formula>
    </cfRule>
    <cfRule type="containsText" dxfId="4" priority="8" stopIfTrue="1" operator="containsText" text="Extremo">
      <formula>NOT(ISERROR(SEARCH("Extremo",AO11)))</formula>
    </cfRule>
  </conditionalFormatting>
  <conditionalFormatting sqref="AP11:AP15 AP18:AP22 AP24:AP48 AP50:AP59 AP63:AP67 AP69:AP73">
    <cfRule type="containsText" dxfId="3" priority="1" stopIfTrue="1" operator="containsText" text="Bajo">
      <formula>NOT(ISERROR(SEARCH("Bajo",AP11)))</formula>
    </cfRule>
    <cfRule type="containsText" dxfId="2" priority="2" stopIfTrue="1" operator="containsText" text="Moderado">
      <formula>NOT(ISERROR(SEARCH("Moderado",AP11)))</formula>
    </cfRule>
    <cfRule type="containsText" dxfId="1" priority="3" stopIfTrue="1" operator="containsText" text="Alto">
      <formula>NOT(ISERROR(SEARCH("Alto",AP11)))</formula>
    </cfRule>
    <cfRule type="containsText" dxfId="0" priority="4" stopIfTrue="1" operator="containsText" text="Extremo">
      <formula>NOT(ISERROR(SEARCH("Extremo",AP11)))</formula>
    </cfRule>
  </conditionalFormatting>
  <dataValidations count="9">
    <dataValidation type="list" allowBlank="1" showInputMessage="1" showErrorMessage="1" sqref="J11:J15 J18:J22 J24:J44 J50:J59 J63:J67 J69:J73" xr:uid="{C8108D72-CB16-0649-A1B3-9D6AB45D645C}">
      <formula1>"Procesos,Talento Humano,Tecnología,Infraestructura,Evento Externo"</formula1>
    </dataValidation>
    <dataValidation type="list" allowBlank="1" showInputMessage="1" showErrorMessage="1" sqref="AN63 AN66 AN34:AN40 AN46 AN48 AN50:AN55 AN42 AN44 AN32 AN18 AN27 AN29:AN30 AN24:AN25 AN21 AN11:AN14 AN16 AN69:AN73" xr:uid="{A1B0E103-5B22-814C-B035-7FAE266BEB8C}">
      <formula1>"Sin iniciar,En curso,Finalizado"</formula1>
    </dataValidation>
    <dataValidation type="list" allowBlank="1" showInputMessage="1" showErrorMessage="1" sqref="Z11:Z73" xr:uid="{F810B9FE-3FFA-DD41-BEAD-A85C4C92EC29}">
      <formula1>"Con registro, Sin registro"</formula1>
    </dataValidation>
    <dataValidation type="list" allowBlank="1" showInputMessage="1" showErrorMessage="1" sqref="Y11:Y73" xr:uid="{1784750B-5884-5241-88A3-72E77D4DAED4}">
      <formula1>"Continua,Aleatoria"</formula1>
    </dataValidation>
    <dataValidation type="list" allowBlank="1" showInputMessage="1" showErrorMessage="1" sqref="X11:X73" xr:uid="{10ECDB71-F480-6243-9646-E1C72ABDB497}">
      <formula1>"Documentado,Sin documentar"</formula1>
    </dataValidation>
    <dataValidation type="list" allowBlank="1" showInputMessage="1" showErrorMessage="1" sqref="V11:V73" xr:uid="{2C8AB2EC-BAC1-874A-B15E-DE5D515FE99D}">
      <formula1>"Automático,Manual"</formula1>
    </dataValidation>
    <dataValidation type="list" allowBlank="1" showInputMessage="1" showErrorMessage="1" sqref="T11:T73" xr:uid="{6FDCFBCF-27F8-804C-BF8B-4972907189EE}">
      <formula1>"Preventivo,Detectivo,Correctivo"</formula1>
    </dataValidation>
    <dataValidation type="list" allowBlank="1" showInputMessage="1" showErrorMessage="1" sqref="AH11:AH15 AH18:AH22 AH24:AH48 AH50:AH59 AH63:AH67 AH69:AH73" xr:uid="{12A10B9F-9B55-7B4C-BD98-3EF92FADD200}">
      <formula1>"Reducir - Transferencia,Reducir - Mitigación,Aceptar,Evitar"</formula1>
    </dataValidation>
    <dataValidation type="list" allowBlank="1" showInputMessage="1" showErrorMessage="1" sqref="D11 D18 D24 D29 D34 D39 D44 D50 D55 D63 D69" xr:uid="{24ABA891-5915-7649-A17B-4F4020DFBE1D}">
      <formula1>"Posibilidad de pérdida económica, Posibilidad de pérdida reputacional, Posibilidad de pérdida económica y reputacional"</formula1>
    </dataValidation>
  </dataValidations>
  <printOptions horizontalCentered="1" verticalCentered="1"/>
  <pageMargins left="0.70866141732283472" right="0.70866141732283472" top="0.74803149606299213" bottom="0.74803149606299213" header="0.31496062992125984" footer="0.31496062992125984"/>
  <pageSetup scale="26"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Mapa_riesgos_corrupción</vt:lpstr>
      <vt:lpstr>Mapa_riesgos_corrupción!Área_de_impresión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Ginna Fernanda Pinilla Rodriguez</cp:lastModifiedBy>
  <dcterms:created xsi:type="dcterms:W3CDTF">2021-08-12T20:37:21Z</dcterms:created>
  <dcterms:modified xsi:type="dcterms:W3CDTF">2021-09-01T20:55:48Z</dcterms:modified>
</cp:coreProperties>
</file>