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827"/>
  <workbookPr defaultThemeVersion="166925"/>
  <mc:AlternateContent xmlns:mc="http://schemas.openxmlformats.org/markup-compatibility/2006">
    <mc:Choice Requires="x15">
      <x15ac:absPath xmlns:x15ac="http://schemas.microsoft.com/office/spreadsheetml/2010/11/ac" url="\\fileserver\publica\1 - Oficina Asesora de Planeaciòn\"/>
    </mc:Choice>
  </mc:AlternateContent>
  <xr:revisionPtr revIDLastSave="0" documentId="8_{6B671E18-C943-47AC-9C11-3F4ED5872778}" xr6:coauthVersionLast="47" xr6:coauthVersionMax="47" xr10:uidLastSave="{00000000-0000-0000-0000-000000000000}"/>
  <bookViews>
    <workbookView xWindow="-120" yWindow="-120" windowWidth="29040" windowHeight="15840" xr2:uid="{0A4A4B55-A84F-4EDE-BCAE-DA52C5E1DFAA}"/>
  </bookViews>
  <sheets>
    <sheet name="Riesgos_SD" sheetId="1" r:id="rId1"/>
  </sheets>
  <externalReferences>
    <externalReference r:id="rId2"/>
    <externalReference r:id="rId3"/>
    <externalReference r:id="rId4"/>
    <externalReference r:id="rId5"/>
  </externalReferences>
  <definedNames>
    <definedName name="_xlnm._FilterDatabase" localSheetId="0" hidden="1">Riesgos_SD!$8:$44</definedName>
    <definedName name="_xlnm.Print_Area" localSheetId="0">Riesgos_SD!$A$1:$AC$44</definedName>
    <definedName name="Clasi_Impacto" localSheetId="0">[1]Tablas!$A$5:$A$7</definedName>
    <definedName name="Clasi_Impacto">[2]Tablas!$A$5:$A$7</definedName>
    <definedName name="Impacto" localSheetId="0">[1]Tablas!$A$1:$A$2</definedName>
    <definedName name="Impacto">[2]Tablas!$A$1:$A$2</definedName>
    <definedName name="Nuevo">[3]!Pro[Procesos]</definedName>
    <definedName name="Probabilidad" localSheetId="0">#REF!</definedName>
    <definedName name="Probabilidad">[4]!Proba[Descriptor]</definedName>
    <definedName name="Procesos" localSheetId="0">#REF!</definedName>
    <definedName name="Procesos">[4]!Pro[Procesos]</definedName>
    <definedName name="Riesgos" localSheetId="0">#REF!</definedName>
    <definedName name="Riesgos">[4]!Tipo_Riesgo[Tipo de Riesgos]</definedName>
    <definedName name="Tip.Ctrl" localSheetId="0">[1]Tablas!$A$27:$A$29</definedName>
    <definedName name="Tip.Ctrl">[2]Tablas!$A$27:$A$29</definedName>
    <definedName name="Tipo" localSheetId="0">#REF!</definedName>
    <definedName name="Tipo">[4]!Tipo_Riesgo[Tipo de Riesgos]</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E44" i="1" l="1"/>
  <c r="AE43" i="1"/>
  <c r="AE42" i="1"/>
  <c r="AC41" i="1"/>
  <c r="AE41" i="1" s="1"/>
  <c r="AE40" i="1"/>
  <c r="AE39" i="1"/>
  <c r="AE38" i="1"/>
  <c r="AC38" i="1"/>
  <c r="AE37" i="1"/>
  <c r="AE36" i="1"/>
  <c r="AE35" i="1"/>
  <c r="AC35" i="1"/>
  <c r="AE34" i="1"/>
  <c r="AC34" i="1"/>
  <c r="AE33" i="1"/>
  <c r="AE32" i="1"/>
  <c r="AE31" i="1"/>
  <c r="AC31" i="1"/>
  <c r="AE30" i="1"/>
  <c r="AE29" i="1"/>
  <c r="AE28" i="1"/>
  <c r="AC27" i="1"/>
  <c r="AE27" i="1" s="1"/>
  <c r="AC25" i="1"/>
  <c r="AE23" i="1"/>
  <c r="AE22" i="1"/>
  <c r="AE21" i="1"/>
  <c r="AE19" i="1"/>
  <c r="AE13" i="1"/>
  <c r="AE9" i="1"/>
</calcChain>
</file>

<file path=xl/sharedStrings.xml><?xml version="1.0" encoding="utf-8"?>
<sst xmlns="http://schemas.openxmlformats.org/spreadsheetml/2006/main" count="497" uniqueCount="246">
  <si>
    <t>Mapa de Riesgos  de Seguridad de la Información 2021</t>
  </si>
  <si>
    <t>SOCIEDAD DE ACTIVOS ESPECIALES SAS - SAE</t>
  </si>
  <si>
    <t>Identificación de riesgo</t>
  </si>
  <si>
    <t>Valoración del Riesgo</t>
  </si>
  <si>
    <t>Acciones asociadas al control</t>
  </si>
  <si>
    <t>Monitoreo y Revisión</t>
  </si>
  <si>
    <t xml:space="preserve">Elementos digitales </t>
  </si>
  <si>
    <t>Seguimiento Cuarto Trimestre</t>
  </si>
  <si>
    <t xml:space="preserve">Numero </t>
  </si>
  <si>
    <t>Procesos/Objetivo</t>
  </si>
  <si>
    <t>Riesgo</t>
  </si>
  <si>
    <t xml:space="preserve">Clasificación </t>
  </si>
  <si>
    <t>Causas</t>
  </si>
  <si>
    <t>Consecuencia</t>
  </si>
  <si>
    <t>Riesgo Inherente numero</t>
  </si>
  <si>
    <t xml:space="preserve">Riesgo Inherente </t>
  </si>
  <si>
    <t>Opción de manejo</t>
  </si>
  <si>
    <t>Actividades de Controles</t>
  </si>
  <si>
    <t>Riesgo Residual</t>
  </si>
  <si>
    <t>Soporte</t>
  </si>
  <si>
    <t>Responsable</t>
  </si>
  <si>
    <t xml:space="preserve">Tiempo de monitoreo </t>
  </si>
  <si>
    <t xml:space="preserve">Indicador </t>
  </si>
  <si>
    <t>Activo</t>
  </si>
  <si>
    <t>Tipo</t>
  </si>
  <si>
    <t>Cumplimiento del control (Indicadores)</t>
  </si>
  <si>
    <t>Seguimiento OAP</t>
  </si>
  <si>
    <t>Probabilidad</t>
  </si>
  <si>
    <t>Impacto</t>
  </si>
  <si>
    <t>Concatenar</t>
  </si>
  <si>
    <t>Zona del riesgo</t>
  </si>
  <si>
    <t xml:space="preserve">Probabilidad </t>
  </si>
  <si>
    <t>Zona de riesgo</t>
  </si>
  <si>
    <t>% Cumplimiento</t>
  </si>
  <si>
    <t>Observación</t>
  </si>
  <si>
    <t>Promedio % Implementación por Control</t>
  </si>
  <si>
    <t>¿Riesgo con gestión?</t>
  </si>
  <si>
    <t>Observación OAP</t>
  </si>
  <si>
    <t>TODOS LOS PROCESOS</t>
  </si>
  <si>
    <t>Falta de programas de gestión de cambio y seguimientos en el uso y apropiación de TIC's</t>
  </si>
  <si>
    <t>Seguridad de la Información</t>
  </si>
  <si>
    <t>Como consecuencia del no reconocimiento de las necesidades de metodologías de implementación de sistemas de información
Debido a la falta de sensibilización, divulgación y capacitación en gestión de cambios y TICs
Alta rotación de personal</t>
  </si>
  <si>
    <t>Lo que podría generar perdida de credibilidad frente a funcionarios y partes interesadas
Obsolescencia en la información
Detrimento patrimonial</t>
  </si>
  <si>
    <t>PosibleModerado</t>
  </si>
  <si>
    <t>Posible</t>
  </si>
  <si>
    <t>Moderado</t>
  </si>
  <si>
    <t>Alto</t>
  </si>
  <si>
    <t>Reducir el riesgo</t>
  </si>
  <si>
    <t xml:space="preserve">-Seguimientos realizados al plan de acción </t>
  </si>
  <si>
    <t>ImprobableInsignificante</t>
  </si>
  <si>
    <t>Improbable</t>
  </si>
  <si>
    <t>Insignificante</t>
  </si>
  <si>
    <t>Bajo</t>
  </si>
  <si>
    <t>* Capacitaciones de Seguridad y Privacidad de la Información de acuerdo con P-GT2-096 Procedimiento Diseño y Ejecución del Plan Empresarial de Capacitación PEC</t>
  </si>
  <si>
    <t>Jefe de la Oficina de Gestión de la Información</t>
  </si>
  <si>
    <t>Según programación del PEC</t>
  </si>
  <si>
    <t>(Capacitaciones Ejecutadas/Capacitaciones planeadas en materia de Seguridad y Privacidad de la información)  * 100%</t>
  </si>
  <si>
    <t>Detalles en el inventario de activos de información por proceso</t>
  </si>
  <si>
    <t>Información
Aplicaciones o Software
Personal - Recurso Humano
Servicios
Tecnología o Hardware
Otros</t>
  </si>
  <si>
    <t>Durante el cuarto trimestre se finalizó con las capacitaciones planeadas a través del PEC y cerro en octubre con un foro del SIG</t>
  </si>
  <si>
    <t>SI</t>
  </si>
  <si>
    <t>Ejecución de al menos un control para mitigar el riesgo</t>
  </si>
  <si>
    <t>* Plan Empresarial de Capacitación PEC
* Seguimiento de control al PEC</t>
  </si>
  <si>
    <t>Gerente de Talento Humano</t>
  </si>
  <si>
    <t>Trimestral</t>
  </si>
  <si>
    <t>(Capacitaciones Ejecutadas con acompañamiento de TH/Capacitaciones planeadas en materia de Seguridad y Privacidad de la información) * 100%</t>
  </si>
  <si>
    <t>Se desarrollaron  actividades de formación:
Curso en Power BI - Office 365 desde Mayo a Nov 2021
Capacitacion de Daruma a la OAP - OGI</t>
  </si>
  <si>
    <t>* Base de seguimiento de planes de acción</t>
  </si>
  <si>
    <t>(Reporte trimestral de plan de acción efectuado/ Reportes trimestral del plan de acción programados)*100%</t>
  </si>
  <si>
    <t>* el 14 de enero de 2022, se remitió a la OAP el plan de acción del cuarto del trimestre, con los respectivos seguimientos y avances</t>
  </si>
  <si>
    <t>* Campañas de sensibilización correspondientes a Seguridad y Privacidad de la Información, mediante carteleras y el área de comunicaciones</t>
  </si>
  <si>
    <t>Semestral</t>
  </si>
  <si>
    <t>(Campañas de sensibilización Ejecutadas/Campañas de sensibilización Planeadas) * 100%</t>
  </si>
  <si>
    <t>*Durante el cuarto trimestre se finalizó con las capacitaciones planeadas a través del PEC y cerro en octubre con un foro del SIG</t>
  </si>
  <si>
    <t>Puede ocurrir que se filtre información privilegiada o sensible</t>
  </si>
  <si>
    <t>Debido a la escasa identificación de activos de información
Debido a desconocimiento de los procesos procedimientos y documentación relacionada con el manejo de información privilegiada
Debido vulnerabilidad de la seguridad del sistema de información
Alta rotación de personal
Debilidad en el protocolo de manejo de la información y dispositivos móviles</t>
  </si>
  <si>
    <t>Lo cual generaría pérdidas económicas
Lo cual generaría pérdida de credibilidad o imagen reputacional
Lo cual puede ocasionar sanciones legales o de entes de control</t>
  </si>
  <si>
    <t xml:space="preserve">-Se da cumplimiento a las políticas de Seguridad de la Información y protección de datos personales </t>
  </si>
  <si>
    <t>Rara VezInsignificante</t>
  </si>
  <si>
    <t>Rara Vez</t>
  </si>
  <si>
    <t>* M-TE4-038 Manual Política de seguridad y Privacidad de la Información AA1
* Lineamientos de los Procedimientos del SGI relacionados con seguridad de la información
*Política de cierre de sesión</t>
  </si>
  <si>
    <t>Cada vez que sea requerido</t>
  </si>
  <si>
    <t>(Políticas de Seguridad de la Información documentadas y actualizadas/Políticas de seguridad de la Información requeridas)*100%</t>
  </si>
  <si>
    <t>Durante el cuarto trimestre no se gestiono esta actividad que fue cumplida en el mes de julio de 2021</t>
  </si>
  <si>
    <t>* Registro de incidentes de seguridad y privacidad de la información</t>
  </si>
  <si>
    <t>(Incidentes atendidos en materia de seguridad y privacidad de la información /Incidentes reportados en materia de seguridad y privacidad de la información)*100%</t>
  </si>
  <si>
    <t>Durante el cuarto trimestre se reportaron tres  incidentes de eventos posiblemente sospechosos y fueron gestionados oportunamente. Registro Mesa de Ayuda y repositorio Compartida. Correos analizados en la herramienta del CSIRT</t>
  </si>
  <si>
    <t>* Reportes de herramientas  de seguridad para la protección de la información
* Reportes de Antivirus (Evitar fuga de información).</t>
  </si>
  <si>
    <t>Mensual</t>
  </si>
  <si>
    <t>(Meses de servicio real de herramientas de monitoreo de seguridad  de la Información/ Meses de servicio programados de herramienta de  seguridad de la información) * 100%</t>
  </si>
  <si>
    <t>Durante el cuarto trismestre se realizó monitoreo a las herramientas de seguridad SIEM, Firewall, Antivirus, Pcsecure, WAF, los reportes y evidencias se pueden verificar en tiempo real y en linea, además de los reportes automáticos generados por dichas herramientas. De igual manera los eventos e informes reportados por el SOC-NOC fueron analizados y gestionados</t>
  </si>
  <si>
    <t xml:space="preserve">* Acuerdo de Confidencialidad en los contratos de los funcionarios </t>
  </si>
  <si>
    <t>(Funcionarios con acuerdo de confidencialidad suscrito/ Total funcionarios SAE) *100%</t>
  </si>
  <si>
    <t>El acuerdo de confidencialidad se encuentra actualmente en la cláusula desima segunda del contrato de vinculación de la SAE y para el contrato de aprendizaje es la cláusula 8</t>
  </si>
  <si>
    <t>* Manual de Funciones 
* Comunicación individual de funciones
* Formatos de cumplimiento de funciones o labores recibidos</t>
  </si>
  <si>
    <t>(Funcionarios con comunicación individual de funciones/ Total funcionarios SAE) *100%</t>
  </si>
  <si>
    <t>La Gerencia de Talento Humano gestiona la comunicación de funciones con los lideres de area asi como mismo se gestiona las evaluaciones de rendimiento para hacer el seguimiento al cumplimineto de las mismas.</t>
  </si>
  <si>
    <t>* Procedimiento de Préstamo y consulta de documentos P-GD1-105
* Formatos de solicitud de préstamo de material de archivo recibidas
* Registro de control de préstamos de material de archivo</t>
  </si>
  <si>
    <t>Coordinador GIT de Archivo y Correspondencia</t>
  </si>
  <si>
    <t>(Solicitudes de préstamos y consulta de documentos atendidas/Solicitudes de préstamos y consulta de documentos generadas)*100%</t>
  </si>
  <si>
    <t>380 solicitudes recibidaspara este trimestre/380 solicitudes atendidas</t>
  </si>
  <si>
    <t>COMUNICACIÓN Y ATENCIÓN DE REQUERIMIENTOS</t>
  </si>
  <si>
    <t>Se podrían contar con información errada  dentro de las comunicaciones externas</t>
  </si>
  <si>
    <t>Debido a la falta de sistemas de información consolidados y oficiales
Debido a la no disponibilidad de información de manera oportuna
Debido a la dispersión de la información
Debido a la gran cantidad de información en medio físico</t>
  </si>
  <si>
    <t>Pérdida de Credibilidad frente a entes de control y ciudadanía en general
Pérdidas de oportunidad en la trasmisión de información</t>
  </si>
  <si>
    <t>ImprobableModerado</t>
  </si>
  <si>
    <t xml:space="preserve">Se cuentan con canales únicos oficiales de información, fruto de los sistemas de información. Toda información publicada es verificada por la Presidencia de la Sociedad.
</t>
  </si>
  <si>
    <t>* Canales oficiales de comunicación e información (InSae, portal web, redes sociales oficiales, correos electrónicos, medios masivos de comunicación, carteleras digitales y conmutador)
* Comunicaciones externas publicadas en canales oficiales</t>
  </si>
  <si>
    <t>Jefe de la Oficina de Comunicaciones y Atención al Ciudadano</t>
  </si>
  <si>
    <t>(Publicaciones realizadas en canales oficiales / Publicaciones requeridas en canales oficiales) x 100%</t>
  </si>
  <si>
    <t xml:space="preserve">Página Web </t>
  </si>
  <si>
    <t xml:space="preserve">Tecnológico </t>
  </si>
  <si>
    <t xml:space="preserve">No se materializó el riesgo .
La Oficina de Comunicaciones y Atención al Ciudadano cumple con lo establecido en el procedimiento de comunicación externa P-CA1-032 y realiza la validación con el área misional que brinda la información. </t>
  </si>
  <si>
    <t>* Correos electrónicos de revisión, validación u aprobación de comunicaciones externas a publicar</t>
  </si>
  <si>
    <t>Presidente</t>
  </si>
  <si>
    <t>(Comunicaciones externas con revisión para publicación/ Comunicaciones externas con solicitud de validación y aprobación)*100%</t>
  </si>
  <si>
    <t>No se ha solicitado esta validación y aprobación a Presidencia</t>
  </si>
  <si>
    <t>La información que se publica es enviada y verificada por el área misional. Adicional la jefatura de la Oficina de Comunicaciones y Atención al ciudadano realiza una revisión y comunica a la Presidencia la temática de trabajo en el momento de realizar difusión de alto impacto.</t>
  </si>
  <si>
    <t>* Comunicaciones a publicar remitidas por Zeus o correo electrónico
* Solicitudes de corrección a las áreas
* Respuestas o libretos definitivos para publicar.</t>
  </si>
  <si>
    <t>(Comunicaciones externas sujetas a ser publicadas con validación con áreas internas/ Comunicaciones externas sujetas a ser publicadas)*100%</t>
  </si>
  <si>
    <t xml:space="preserve">No se materializó el riesgo .
La Oficina de Comunicaciones y Atención al Ciudadano cumple con lo establecido en el procedimiento P-CA2-033 Procedimiento Atención, Seguimiento y control a Requerimientos, igualmente lo establecido en el T-CA2-004 Protocolo de Atención a requerimientos de la ciudadania. </t>
  </si>
  <si>
    <t>MANTENIMIENTO Y SOPORTE DE APLICACIONES</t>
  </si>
  <si>
    <t>Puede ocurrir que se presenten fallas en las aplicaciones o sistemas de información que apoyen los procesos del negocio.</t>
  </si>
  <si>
    <t>Debido a la falta de actualizaciones en la documentación de los procesos del área solicitante
Debido a la ausencia de la fase de pruebas de desarrollo
Debido a la ausencia de pruebas funcionales y de usuario final por parte de los líderes de proceso 
Debido a la inadecuada especificación o control de requerimientos por parte del líder del proceso o la persona designada
Debido a la ausencia de la aplicación de buenas prácticas en la etapa de desarrollo
Debido a falta de claridad entre el paso de pruebas o preproducción al ambiente de producción
Debido a incumplimiento de requisitos legales o de entes de control en el desarrollo de las aplicaciones
Debido a un evento no controlado en la aplicación
Debido al incumplimiento en el mantenimiento de las aplicaciones y/o sistemas de información
Debido a la falta de actualizaciones en las aplicaciones o sistemas de información
Debido a las actualizaciones de los sistemas operativos o el hardware de los servidores
Debido a la ausencia en la aplicación de las fases del desarrollo de software
Debido al alto acoplamiento de los sistemas de información</t>
  </si>
  <si>
    <t>Lo cual generaría reprocesos
Lo cual generaría perdidas económicas
Lo cual generaría mala calidad en los datos registrados
Lo cual generaría rendimiento inadecuado de la aplicación afectada
Lo cual generaría fallas de seguridad de la aplicación afectada
Lo cual generaría sanciones legales y de entes de control
Lo cual generaría perdida de credibilidad
Lo cual generaría alta demanda de solicitudes soporte
Lo cual generaría manualidad en los procesos
Lo cual generaría una alta dependencia entre los sistemas de información
Lo cual generaría obsolescencia tecnológica en las aplicaciones
Lo cual generaría productos de mala calidad</t>
  </si>
  <si>
    <t>ProbableCatastrófico</t>
  </si>
  <si>
    <t>Probable</t>
  </si>
  <si>
    <t>Catastrófico</t>
  </si>
  <si>
    <t>Extremo</t>
  </si>
  <si>
    <t xml:space="preserve">Validación de la documentación del proceso formalizado y o publicado ante la oficina de planeación, en el comité de la oficina de gestión de la información.
</t>
  </si>
  <si>
    <t>* Documentación de los procesos de Tecnología aprobada y publicada en SIG
* Actas de socialización de documentación en Comité de la Oficina de Gestión de la Información</t>
  </si>
  <si>
    <t>(Documentos del proceso de tecnología socializados en comité de la OGI/ Documentos del proceso de tecnología aprobados y publicados a socializar en comité de la OGI) * 100%</t>
  </si>
  <si>
    <t>Druante el cuarto trimestre se avanzo en la actualización de documentos del SIG para los procesos de la OGI y los publicados en el mes de diciembre, se socializó a la OGI y contratistas por correo electrónico.</t>
  </si>
  <si>
    <t xml:space="preserve">Monitoreo y Seguimiento al Ciclo de vida de los proyectos de Desarrollo
</t>
  </si>
  <si>
    <t>* Registros de monitoreo de la Infraestructura a través de herramienta de correlación de eventos.
* Registros de seguridad perimetral a través del Firewall</t>
  </si>
  <si>
    <t>(Meses de funcionamiento de herramientas de monitoreo y seguridad  de la Información/ Meses de servicio programados de herramientas de  monitoreo y seguridad  de la Información) * 100%</t>
  </si>
  <si>
    <t>* Documentación técnica (almacenada como soporte de los proyectos de la OGI) y de usuario final de los aplicativos publicada en TecnoSAE.</t>
  </si>
  <si>
    <t>(Documentos técnicos de la OGI publicados en TecnoSAE/ Documentos  técnicos de la OGI a publicar) * 100%</t>
  </si>
  <si>
    <t>Durante el cuatro trimestre se publicaron un  manual en TecnoSAE. Manual cambio de estado del inventario</t>
  </si>
  <si>
    <t>* Registro de solicitudes e  incidentes en Mesa de ayuda.</t>
  </si>
  <si>
    <t>( Incidentes y solicitudes atendidas en mesa de ayuda/  Incidentes y solicitudes recibidas en mesa de ayuda) * 100%</t>
  </si>
  <si>
    <t xml:space="preserve">Al corte del cuartro trimestre de 2021, se atendieron 13017 solicitudes e incidentes radicados en la mesa de ayuda de 13417. Evidencia mesa de ayuda </t>
  </si>
  <si>
    <t>* Inventario de aplicaciones y sistemas de información que soporta los proceso de negocio</t>
  </si>
  <si>
    <t>(Activos de información registrados en inventario de activos/ Total de activos de información de SAE) *100%</t>
  </si>
  <si>
    <t>Druante el cuarto  trimestre de 2021 se actualizó el inventario de activos de información, el publicado en la WEB se encuentra actualizado según compromiso para el semestre 
Evidencia: 
https://www.saesas.gov.co/?idcategoria=98636</t>
  </si>
  <si>
    <t xml:space="preserve">Aplicación Procedimiento elaboración de Estudios Previos
</t>
  </si>
  <si>
    <t>* Estudios previos diligenciados con necesidad tecnológica específica ( objeto, alcance, análisis económico del sector, condiciones técnicas, jurídicas y financieras  requeridas, entre otros)
* Solicitudes y registros en Módulo de Contratos ERP</t>
  </si>
  <si>
    <t>(Estudios previos para mantenimiento y soporte de aplicaciones / Estudios previos a realizar para el mantenimiento y soporte de aplicaciones) * 100%</t>
  </si>
  <si>
    <t xml:space="preserve">Los siguientes contratos solitados para el 4 trimestre de 2021, apoyan y soportan la infraestructura tecnológica y/o por cumplimiento normativo
Micrositios (pagina Web)
Identian (AV-EH)
Contratistas (Analista -2 )
Certicamara (Factura Electrónica)
Adsum(Escritorios Virtuales- Infraestructura Tecnológica)
Nas (Almacenamiento)
Nimbutech (Licencias Call)
</t>
  </si>
  <si>
    <t>Validar con el responsable del proceso y planeación que los documentos publicados estén actualizados</t>
  </si>
  <si>
    <t>* Documentación de los procesos de Tecnología aprobada y publicada en SIG
* Registros por correo electrónico o actas de reuniones para seguimiento documental</t>
  </si>
  <si>
    <t>(Documentos del proceso de tecnología publicados actualizados/ Documentos del proceso de tecnología publicados en Intranet) * 100%</t>
  </si>
  <si>
    <t>Durante el cuarto trimestre se publicaron los documentos que finalizaron el flujo en Zeus, entre ellos están: 
 F-TE3-029 Formato Pruebas, Capacitación y Aceptación de producto
 F-TE3-401 Formato Solicitud Nuevos Desarrollos y Mantenimiento
 F-TE3-402 Formato Historias de usuario</t>
  </si>
  <si>
    <t>GESTIÓN DE LA INFRAESTRUCTURA TECNOLÓGICA</t>
  </si>
  <si>
    <t>GESTIÓN DE LA INFRAESTRUCTURA TECNOLOGICA</t>
  </si>
  <si>
    <t>Inconsistencias o Pérdida de la Información</t>
  </si>
  <si>
    <t>Debido a que no se cumplía la política de copia de respaldos
Debido a que se presente daño en los medios de almacenamiento (ejem: Daño de Cintas)
Debido al ingreso de virus a los Sistemas de información
Debido a la capacidad limitada de la infraestructura tecnológica frente al volumen de operación que la Entidad pueda llegar a tener
Debido a posibles errores por parte de los usuarios en la operación Debido a posibles fallas eléctricas en el momento de transmisión de datos
Debido a ataques a los repositorios de información por parte de personas malintencionadas</t>
  </si>
  <si>
    <t>Lo cual generaría pérdidas económicas
Lo cual generaría bases de datos desactualizadas
Lo cual generaría reprocesos
Lo cual generaría pérdida de reputación</t>
  </si>
  <si>
    <t>ImprobableCatastrófico</t>
  </si>
  <si>
    <t>-Instructivo lineamientos para copias de respaldo y restauración de información</t>
  </si>
  <si>
    <t>Rara VezModerado</t>
  </si>
  <si>
    <t>* Instructivos relacionados con copias de respaldo y restauración (N-TE1-017 Instructivo Borrado seguro, N-TE1-070 Instructivo Recuperación redes comunicaciones y seguridad, N-TE1-077 Instructivo Recuperación Configuración Switch, N-TE1-069 Instructivo Recuperación de la librería de backups, entre otros)
*  Solicitudes de backup y restauración de información
* Informes de gestión de copias de respaldo y/o restauración de información</t>
  </si>
  <si>
    <t>(Solicitudes de respaldo y restauración de información atendidas/Solicitudes de respaldo y restauración de información recibidas) * 100%</t>
  </si>
  <si>
    <t>Durante el cuatro trimestre se ejecutaron exitosamente las tareas programadas de backups y se atendieron las restauraciones a demanda, registradas y autorizadas a través de la mesa de ayuda. Las cintas fueron entregadas al proveedor de custodia de medios según procedimiento.</t>
  </si>
  <si>
    <t>Puede ocurrir que no estén disponibles los Servicios de IT</t>
  </si>
  <si>
    <t>Debido a fallas de Hardware o Software
Debido a la instalación de actualizaciones de software y hardware que afectan la disponibilidad de los servicios 
Debido al incumplimiento de contratos
Debido a la falta de documentación de la infraestructura y los servicios que presta a la entidad
Desconocimiento técnico por parte de los administradores, gestores y técnicos de soporte de la infraestructura tecnológica
Debido a la falta de monitoreo y mantenimiento en los servicios de la infraestructura tecnológica y equipos
Debido a pérdida en el suministro de la energía y variaciones en el voltaje
Debido a la desconexión de equipos de telecomunicaciones
Debido a soporte técnico inadecuado
Debido a la denegación de Servicio
Debido al acceso indebido y no autorizado a los cuartos eléctricos y de comunicaciones</t>
  </si>
  <si>
    <t>Lo cual generaría pérdidas económicas
Lo cual generaría reprocesos
Lo cual generaría pérdida de reputación
Lo cual generaría sanciones de entes de control
Lo cual generaría interrupciones en el desarrollo de actividades o tareas</t>
  </si>
  <si>
    <t>PosibleMayor</t>
  </si>
  <si>
    <t>Mayor</t>
  </si>
  <si>
    <t xml:space="preserve">Aplicación del procedimiento de monitoreo de hardware y software P-TE1-075 y el instructivo gestión de la capacidad  N-TE1-014
</t>
  </si>
  <si>
    <t>Rara VezMenor</t>
  </si>
  <si>
    <t>Menor</t>
  </si>
  <si>
    <t>* Registro de monitoreo de la Infraestructura a través de herramientas de monitoreo y correlación de eventos
* Registros de incidencias en mesa de ayuda
* Plan de capacidad
* Diagnóstico de fallas en monitoreo de elementos de gestión de capacidad
* Registro de mantenimiento Preventivo y Correctivo
* Registros de soluciones en mesa de ayuda</t>
  </si>
  <si>
    <t>Diario</t>
  </si>
  <si>
    <t>(Eventos de indisponibilidad de servicios atendidos en mesa de ayuda  / Eventos reportados por indisponibilidad de servicios en infraestructura TI) *100%</t>
  </si>
  <si>
    <t xml:space="preserve">Druante el cuarto trimestre los incidentes reportados en la mesa de ayuda que afectaran los servicios de TI, se atendieron según los ANS y los tiempos de indisposnibilidad fueron muy pequeños. </t>
  </si>
  <si>
    <t xml:space="preserve">Aplicación de procedimiento de mantenimiento de aplicaciones P-TE3-150
</t>
  </si>
  <si>
    <t>* Solicitudes de modificacion y nuevos desarrollos de software recibidas
* Registro de viabilidad de cambios a nivel de aplicación
* Plan de capacidades
* Formato de escenarios diligenciados
* Cronogramas de proyectos</t>
  </si>
  <si>
    <t>(Escenarios aprobados para desarrollo de software / Solicitudes de modificación y nuevos desarrollos de software con viabilidad de negocio y técnica) * 100%</t>
  </si>
  <si>
    <t>Druante el cuatro trimestre de 2021 se levantaron 47 escenarios y/o historias de usuario y los mismos fueron aprobados. La documentación del mismo esta acargo del Gerente Proyectos</t>
  </si>
  <si>
    <t>Gestión de Cambios</t>
  </si>
  <si>
    <t>* Solicitudes de cambio y/o mantenimiento de aplicaciones recibidas
* Actas de comité de gestión de cambios, cuando aplique
* Formatos de control de cambio diligenciados
* Registros en correo electrónico o mesa de ayuda</t>
  </si>
  <si>
    <t>( Solicitudes de cambio y/o mantenimiento de aplicaciones atendidas/ Solicitudes de cambio y/o mantenimiento de aplicaciones recibidas) * 100%</t>
  </si>
  <si>
    <t>Druante el cuarto trimestre se realizarón 23 comité de cambios, donde se presentaron casos rleacionados con mejoras en aplicaciones y/o en la infraestructura tecnológica. 
Este indicador debemos revisarlo para validaciones futuras</t>
  </si>
  <si>
    <t>prueba mensual con carga de la planta eléctrica</t>
  </si>
  <si>
    <t>* F-AB1-208 Formato para Pruebas de la planta eléctrica diligenciado
* Resultado de la pruebas</t>
  </si>
  <si>
    <t>Coordinador GIT Servicios Administrativos</t>
  </si>
  <si>
    <t>(Pruebas de planta eléctrica ejecutadas/ Pruebas de planta eléctrica programadas)*100%</t>
  </si>
  <si>
    <t>Para control y seguimiento del adecuado  funcionamiento de la planta eléctrica se realizan pruebas mensuales, que son debidamente registradas en el formato previamente establecido por el área.
De igual manera, el Arrendador para el año 2021 cumplio con el cronograma de actividades de mantenimiento a la planta fisica, ejecutando  2 mantenimientos generales a la planta electrica en el año.</t>
  </si>
  <si>
    <t>Puede ocurrir una operación inadecuada de los sistemas de información.</t>
  </si>
  <si>
    <t>Falta de conocimiento en la operación de los aplicativos para los diferentes procesos, por parte de los usuarios funcionales</t>
  </si>
  <si>
    <t>Obstaculización del flujo normal de los procesos, pérdida de tiempo y pérdida de imagen reputacional</t>
  </si>
  <si>
    <t>(Solicitudes e incidentes atendidos por operación inadecuada en los sistemas de información / Solicitudes e incidentes recibidos por operación inadecuada en los sistemas de información) *100%</t>
  </si>
  <si>
    <t>Las solicitudes radicadas relacionadas con las aplicaciones para el cuarto trimestre de 2021 fueron atendidas 3126 de 3294 oportunamente</t>
  </si>
  <si>
    <t xml:space="preserve">Gestión de Cambios
</t>
  </si>
  <si>
    <t>* Documentación de los procesos de Tecnología
* Registros de capacitaciones y sensibilización en el uso de la TICS</t>
  </si>
  <si>
    <t>( Capacitaciones brindadas en uso de TICS/ Capacitaciones programadas en materia de uso de TICS)* 100%</t>
  </si>
  <si>
    <t>RECEPCIÓN Y REGISTRO</t>
  </si>
  <si>
    <t>No contar con la información real del inventario de los activos en administración</t>
  </si>
  <si>
    <t>Debido al tiempo requerido para el registro de activos en el inventario y el volumen de expedientes
Debido a que no se registra el descargue del activo por proceso disposición final
Errores en el cargue de información de la visita al sistema de información</t>
  </si>
  <si>
    <t>No se puede asignar a un mecanismo de administración
Detrimento patrimonial
Pérdida de imagen reputacional
Inadecuada administración de los activos</t>
  </si>
  <si>
    <t xml:space="preserve">Definición de política en la recepción de Activos
</t>
  </si>
  <si>
    <t>* Políticas definidas para la caracterización de activos, soportes para la recepción de activos, logística, activos semovientes, activos suceptibles de donación, registro fotográfico y entrega de activos a terceros
* Reporte de programación de diligencias de secuestro
* Actas de secuestro
* Actas de recepción y/ o entrega de activos</t>
  </si>
  <si>
    <t>Coordinadores Operativos de Gerencias Regionales</t>
  </si>
  <si>
    <t>(Activos recibidos con aplicación de políticas establecidas para el proceso de recepción/Activos recibidos)*100%</t>
  </si>
  <si>
    <t>DIGITAL</t>
  </si>
  <si>
    <t>SIGMA</t>
  </si>
  <si>
    <r>
      <rPr>
        <b/>
        <sz val="11"/>
        <color theme="1"/>
        <rFont val="Calibri"/>
        <family val="2"/>
        <scheme val="minor"/>
      </rPr>
      <t>GR Sur Occidente:</t>
    </r>
    <r>
      <rPr>
        <sz val="11"/>
        <color theme="1"/>
        <rFont val="Calibri"/>
        <family val="2"/>
        <scheme val="minor"/>
      </rPr>
      <t xml:space="preserve"> (100%) La gerencia regional, gestiona durante la diligencia de secuestro; el acta para la recepción del inmueble, y el registro de la documentación se realiza dentro de los 5 días posteriores a la diligencia de secuestro en el aplicativo SIGMA 2.0
</t>
    </r>
    <r>
      <rPr>
        <b/>
        <sz val="11"/>
        <color theme="1"/>
        <rFont val="Calibri"/>
        <family val="2"/>
        <scheme val="minor"/>
      </rPr>
      <t xml:space="preserve">GR Occidente: </t>
    </r>
    <r>
      <rPr>
        <sz val="11"/>
        <color theme="1"/>
        <rFont val="Calibri"/>
        <family val="2"/>
        <scheme val="minor"/>
      </rPr>
      <t xml:space="preserve">(100%)  Entre los 1350 recibidos a todos se les aplicó las políticas y procedimientos establecidos en los manuales que para tal fin posee la SAE, incluyendo los formatos y el registro de la información.
</t>
    </r>
    <r>
      <rPr>
        <b/>
        <sz val="11"/>
        <color theme="1"/>
        <rFont val="Calibri"/>
        <family val="2"/>
        <scheme val="minor"/>
      </rPr>
      <t>GR Norte</t>
    </r>
    <r>
      <rPr>
        <sz val="11"/>
        <color theme="1"/>
        <rFont val="Calibri"/>
        <family val="2"/>
        <scheme val="minor"/>
      </rPr>
      <t xml:space="preserve">: (100%) Todos los activos recibidos a corte de 31 de diciembre se han recibido acorde a las políticas de recepción de SAE. Los soportes se encuentran guardados en la siguiente ruta: \\fileserver\publica\45 - Regional Norte\COORDINACION OPERATIVA\1. RECEPCIÓN Y REGISTRO\3. 2021\PDF DILIGENCIAS
</t>
    </r>
    <r>
      <rPr>
        <b/>
        <sz val="11"/>
        <color theme="1"/>
        <rFont val="Calibri"/>
        <family val="2"/>
        <scheme val="minor"/>
      </rPr>
      <t>GR Centro Oriente:</t>
    </r>
    <r>
      <rPr>
        <sz val="11"/>
        <color theme="1"/>
        <rFont val="Calibri"/>
        <family val="2"/>
        <scheme val="minor"/>
      </rPr>
      <t xml:space="preserve"> (92%) En el sistema se encuentran registrados 1044 activos, de los cuales se han registrado como materializados , teniendo un saldo pendiente de regitro de 88 activos,  toda vez que estos corresponden a diligencias realizadas la ultima semana del mes de octubre a diciembre y se llego al 91% del cumplimiento.</t>
    </r>
  </si>
  <si>
    <t>Seguimiento del líder del registro de los activos</t>
  </si>
  <si>
    <t>* Reporte de registro generado por SIGMA 2.0
* Lista de chequeo de recepción de activos
* Aprobación de registro del activo en el aplicativo</t>
  </si>
  <si>
    <t>Coordinador GIT de Aseguramiento y Control de la Información</t>
  </si>
  <si>
    <t>(Activos con registro aprobado en el sistema/ Activos registrados en aplicativo)*100%</t>
  </si>
  <si>
    <t>es preciso indicar que este indicador no se alcanzo al 100% por varias razones entre ellas que depende en buena medida de la gestion de cargue por parte de las Gerencias Regionales, las cuales estan tardando mas del tiempo fijado en el procedimiento, se realizan cargues parciales que derivan en retrasos, los delegados de las regionales han incurrido en inconsistencias al momento de las diligencias que conllevan a solicitar aclaraciones a las Fiscalia, la concentracion de funcionarios con periodo de vacaciones a final de año y el alto numero de diligencias programadas para el segundo semestre del año en especial en el  mes de diciembre por parte de la Fiscalia.</t>
  </si>
  <si>
    <t>Puede ocurrir que  los Depositarios Provisionales y Liquidadores no estén registrados en las entidades de registro.</t>
  </si>
  <si>
    <t xml:space="preserve">Inconsistencias en el envío de la solicitud de inscripción por información incorrecta de los Depositarios Provisionales y Liquidadores, activos que no corresponden a los asignados o que presentan errores
Ausencia en el envío de la solicitud de inscripción
Solicitud de pagos del proceso de inscripción por parte de las Oficinas de Registro e Instrumentos Públicos o de las Cámaras de Comercio
</t>
  </si>
  <si>
    <t>Depositarios Provisionales y Liquidadores no puedan administrar los activos
Detrimento patrimonial</t>
  </si>
  <si>
    <t>PosibleMenor</t>
  </si>
  <si>
    <t xml:space="preserve">Revisión del cuadro de control de las asignaciones formalizadas con resolución, póliza y acta de posesión
</t>
  </si>
  <si>
    <t>* Cuadro de control vigente de Asignación de activos
* Resoluciones y pólizas
* Actas de posesión recibidas suscritas por los depositarios provisionales
* Actas de entrega de activos</t>
  </si>
  <si>
    <t>Coordinadores Comerciales de Gerencias Regionales</t>
  </si>
  <si>
    <t>(Activos con remisión de su carpeta  documental a GIT de Gestión de Depositarios para inscripción en entidades de registro / Activos con información consolidada completa de asignación de depositarios)* 100%</t>
  </si>
  <si>
    <t>ZEUS</t>
  </si>
  <si>
    <t>NA</t>
  </si>
  <si>
    <t>Se informa previamente por parte de las regionales que esta actividad no es de su competencia</t>
  </si>
  <si>
    <t>Generación de una comunicación que indique la normatividad en la exoneración del pago de las inscripciones</t>
  </si>
  <si>
    <t xml:space="preserve">* Solicitud de inscripción de Depositario Provisional y/o Liquidador en Oficina de Registro de Instrumentos Públicas y Cámaras de Comercio
* Inscripción de Depositario Provisional y/o Liquidador </t>
  </si>
  <si>
    <t>Coordinador GIT de Gestión de Depositarios Provisionales y Liquidadores</t>
  </si>
  <si>
    <t>(Activos con inscripción de depositarios y/o liquidadores en entidades de registro/ Activos con asignación de depositarios provisionales y/o liquidadores)*100%</t>
  </si>
  <si>
    <t xml:space="preserve">Al cierre del tercer trimestre se han realizado 2468 asignaciones automáticas a través de SIGMA SAE 2.0 a depositarios provisionales de los cuales 688 activos cuentas con resolución de asignación; 1414 activos cuentan con proyecto de resolución en revisión de la Vicepresidencia Jurídica y firma de Presidencia y 251 activos no cuentan con número matrix imposibilitando la generación del acto administrativo de 555 activos.
De los 688 activos con resolución de asignación, 24 activos se encuentran penidentes por valor asegurable, 544 han sido comunicados a los depositarios y 186 tienen póliza de disposiciones legales  aprobada  por el Git de Depositarios y 36 actas de posesión se encuentran en trámite.
</t>
  </si>
  <si>
    <t>Puede ocurrir que se presente fuga o pérdida de información.</t>
  </si>
  <si>
    <t>Debido a la falta de controles de acceso en los sistemas de información y/o aplicativos con los cuales cuenta la SAE
Debido al hurto de medios extraíbles, dispositivos tecnológicos o documentos físicos que salen de la organización
Debido al hurto de dispositivos tecnológicos expuestos para atención al público
Debido al uso no autorizado de información de los procesos de negocio
Debido a la ausencia de política de cierre de sesión cuando se abandona la estación de trabajo
Debido a la falta de concientización por parte de los usuarios en el manejo de los activos de información
Debido a la falta de capacitación en seguridad  y privacidad de la información
Debido a trabajo no supervisado del personal externo o terceros
Debido a la ausencia de políticas para el uso correcto de los medios de comunicaciones y mensajería
Debido al incumplimiento del plan de continuidad del negocio
Debido al mal uso de las aplicaciones en la nube
Debido a la falta de controles para el uso de dispositivos móviles
Debido a la ausencia de recursos para la ejecución de las actividades desarrolladas por los colaboradores
Debido al ingreso no autorizado a las áreas con acceso restringido</t>
  </si>
  <si>
    <t>Lo cual generaría pérdidas económicas.
Lo cual generaría pérdida de credibilidad o imagen reputacional
Lo cual puede ocasionar sanciones legales o de entes de control
Lo cual generaría reproceso en la ejecución de las actividades</t>
  </si>
  <si>
    <t>Aceptar el riesgo</t>
  </si>
  <si>
    <t>-Controles con herramientas informáticas para evitar la fuga de información</t>
  </si>
  <si>
    <t>* Alertas de Antivirus
* PCSECURE
* Control y monitoreo de las personas con privilegios para grabar información en medios extraíbles</t>
  </si>
  <si>
    <t>(Días de funcionamiento real de herramientas de monitoreo de seguridad de la Información/ Días de servicio programados de herramientas de seguridad de la información) * 100%</t>
  </si>
  <si>
    <t>Druante el cuarto trimestre las herramientas de monitoreo funcionaron correctamente.
Evidencia en tiempo real desde la consola de cada herramientas
Generación de reportes del SIEM en correo electrónico 
Las alertas reportadas fueron analizadas y gestionadas. El registro quedo en la mesa de ayuda o correo oficialseguirdad@saesas.gov.co</t>
  </si>
  <si>
    <t>INTELIGENCIA DE NEGOCIOS</t>
  </si>
  <si>
    <t>Podría ocurrir que se publiquen datos o información sensible</t>
  </si>
  <si>
    <t>Debido a no realizar un análisis completo para determinar la publicación o no de la información en la Web
Debido a la falta de clasificación del activo de información
Debido al uso indebido de la información</t>
  </si>
  <si>
    <t>Lo cual generaría pérdida de reputación
Lo cual generaría pérdida de información
Lo cual podría generar sanciones legales y/o económicas</t>
  </si>
  <si>
    <t>GESTIÓN DEL TALENTO HUMANO</t>
  </si>
  <si>
    <t>Podría presentarse divulgación de información personal de empleados</t>
  </si>
  <si>
    <t>Permisos ilimitados a usuarios que manejan el sistema</t>
  </si>
  <si>
    <t>Información falsa, cambio y/o actualización de información errada</t>
  </si>
  <si>
    <t xml:space="preserve">A pesar que no se tienen controles asociados al riesgo para su gestión, la Gerencia de Talento Humano aplica todas las políticas de seguridad de la información para sus procesos.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</si>
</sst>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Calibri"/>
      <family val="2"/>
      <scheme val="minor"/>
    </font>
    <font>
      <sz val="11"/>
      <color theme="1"/>
      <name val="Calibri"/>
      <family val="2"/>
      <scheme val="minor"/>
    </font>
    <font>
      <b/>
      <sz val="11"/>
      <color theme="1"/>
      <name val="Calibri"/>
      <family val="2"/>
      <scheme val="minor"/>
    </font>
    <font>
      <b/>
      <sz val="22"/>
      <color rgb="FFFFFFFF"/>
      <name val="Calibri"/>
      <family val="2"/>
    </font>
    <font>
      <b/>
      <sz val="14"/>
      <color rgb="FF000000"/>
      <name val="Calibri"/>
      <family val="2"/>
    </font>
    <font>
      <sz val="10"/>
      <color rgb="FF000000"/>
      <name val="Calibri"/>
      <family val="2"/>
    </font>
    <font>
      <b/>
      <sz val="10"/>
      <color rgb="FF000000"/>
      <name val="Calibri"/>
      <family val="2"/>
    </font>
    <font>
      <sz val="11"/>
      <color rgb="FF000000"/>
      <name val="Calibri (Body)"/>
    </font>
    <font>
      <sz val="11"/>
      <color theme="1"/>
      <name val="Calibri (Body)"/>
    </font>
    <font>
      <sz val="11"/>
      <name val="Calibri"/>
      <family val="2"/>
      <scheme val="minor"/>
    </font>
    <font>
      <sz val="11"/>
      <name val="Arial"/>
      <family val="2"/>
    </font>
  </fonts>
  <fills count="19">
    <fill>
      <patternFill patternType="none"/>
    </fill>
    <fill>
      <patternFill patternType="gray125"/>
    </fill>
    <fill>
      <patternFill patternType="solid">
        <fgColor rgb="FF002060"/>
        <bgColor indexed="64"/>
      </patternFill>
    </fill>
    <fill>
      <patternFill patternType="solid">
        <fgColor theme="0"/>
        <bgColor indexed="64"/>
      </patternFill>
    </fill>
    <fill>
      <patternFill patternType="solid">
        <fgColor rgb="FFE7E6E6"/>
        <bgColor indexed="64"/>
      </patternFill>
    </fill>
    <fill>
      <patternFill patternType="solid">
        <fgColor theme="5" tint="0.39997558519241921"/>
        <bgColor indexed="64"/>
      </patternFill>
    </fill>
    <fill>
      <patternFill patternType="solid">
        <fgColor theme="4" tint="0.39997558519241921"/>
        <bgColor indexed="64"/>
      </patternFill>
    </fill>
    <fill>
      <patternFill patternType="solid">
        <fgColor theme="9" tint="0.39997558519241921"/>
        <bgColor indexed="64"/>
      </patternFill>
    </fill>
    <fill>
      <patternFill patternType="solid">
        <fgColor theme="7" tint="-0.249977111117893"/>
        <bgColor indexed="64"/>
      </patternFill>
    </fill>
    <fill>
      <patternFill patternType="solid">
        <fgColor theme="6" tint="-0.249977111117893"/>
        <bgColor indexed="64"/>
      </patternFill>
    </fill>
    <fill>
      <patternFill patternType="solid">
        <fgColor rgb="FFFCE4D6"/>
        <bgColor indexed="64"/>
      </patternFill>
    </fill>
    <fill>
      <patternFill patternType="solid">
        <fgColor rgb="FFFFFF00"/>
        <bgColor indexed="64"/>
      </patternFill>
    </fill>
    <fill>
      <patternFill patternType="solid">
        <fgColor theme="4" tint="0.79998168889431442"/>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6" tint="0.79998168889431442"/>
        <bgColor indexed="64"/>
      </patternFill>
    </fill>
    <fill>
      <patternFill patternType="solid">
        <fgColor theme="5" tint="0.79998168889431442"/>
        <bgColor indexed="64"/>
      </patternFill>
    </fill>
    <fill>
      <patternFill patternType="solid">
        <fgColor rgb="FFFFFF00"/>
        <bgColor theme="4" tint="0.79998168889431442"/>
      </patternFill>
    </fill>
    <fill>
      <patternFill patternType="solid">
        <fgColor theme="0"/>
        <bgColor rgb="FF000000"/>
      </patternFill>
    </fill>
  </fills>
  <borders count="29">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rgb="FF000000"/>
      </right>
      <top style="medium">
        <color indexed="64"/>
      </top>
      <bottom style="medium">
        <color indexed="64"/>
      </bottom>
      <diagonal/>
    </border>
    <border>
      <left style="medium">
        <color rgb="FF000000"/>
      </left>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s>
  <cellStyleXfs count="3">
    <xf numFmtId="0" fontId="0" fillId="0" borderId="0"/>
    <xf numFmtId="9" fontId="1" fillId="0" borderId="0" applyFont="0" applyFill="0" applyBorder="0" applyAlignment="0" applyProtection="0"/>
    <xf numFmtId="0" fontId="1" fillId="0" borderId="0"/>
  </cellStyleXfs>
  <cellXfs count="132">
    <xf numFmtId="0" fontId="0" fillId="0" borderId="0" xfId="0"/>
    <xf numFmtId="0" fontId="3" fillId="3" borderId="0" xfId="0" applyFont="1" applyFill="1" applyAlignment="1">
      <alignment vertical="center" wrapText="1"/>
    </xf>
    <xf numFmtId="0" fontId="0" fillId="3" borderId="0" xfId="0" applyFill="1" applyAlignment="1">
      <alignment horizontal="center" vertical="center"/>
    </xf>
    <xf numFmtId="0" fontId="0" fillId="3" borderId="0" xfId="0" applyFill="1"/>
    <xf numFmtId="0" fontId="0" fillId="3" borderId="0" xfId="0" applyFill="1" applyAlignment="1">
      <alignment horizontal="left"/>
    </xf>
    <xf numFmtId="0" fontId="4" fillId="3" borderId="0" xfId="0" applyFont="1" applyFill="1" applyAlignment="1">
      <alignment vertical="center"/>
    </xf>
    <xf numFmtId="0" fontId="4" fillId="3" borderId="10" xfId="0" applyFont="1" applyFill="1" applyBorder="1" applyAlignment="1">
      <alignment horizontal="center" vertical="center"/>
    </xf>
    <xf numFmtId="0" fontId="4" fillId="3" borderId="0" xfId="0" applyFont="1" applyFill="1" applyAlignment="1">
      <alignment horizontal="center" vertical="center"/>
    </xf>
    <xf numFmtId="0" fontId="5" fillId="3" borderId="0" xfId="0" applyFont="1" applyFill="1" applyAlignment="1">
      <alignment vertical="center"/>
    </xf>
    <xf numFmtId="0" fontId="3" fillId="3" borderId="10" xfId="0" applyFont="1" applyFill="1" applyBorder="1" applyAlignment="1">
      <alignment horizontal="center" vertical="center" wrapText="1"/>
    </xf>
    <xf numFmtId="0" fontId="3" fillId="3" borderId="0" xfId="0" applyFont="1" applyFill="1" applyAlignment="1">
      <alignment horizontal="center" vertical="center" wrapText="1"/>
    </xf>
    <xf numFmtId="0" fontId="2" fillId="3" borderId="0" xfId="0" applyFont="1" applyFill="1" applyAlignment="1">
      <alignment horizontal="center" vertical="center"/>
    </xf>
    <xf numFmtId="0" fontId="5" fillId="10" borderId="13" xfId="0" applyFont="1" applyFill="1" applyBorder="1" applyAlignment="1">
      <alignment horizontal="center" vertical="center" textRotation="90"/>
    </xf>
    <xf numFmtId="0" fontId="5" fillId="10" borderId="19" xfId="0" applyFont="1" applyFill="1" applyBorder="1" applyAlignment="1">
      <alignment horizontal="center" vertical="center" textRotation="90"/>
    </xf>
    <xf numFmtId="0" fontId="5" fillId="11" borderId="20" xfId="0" applyFont="1" applyFill="1" applyBorder="1" applyAlignment="1">
      <alignment horizontal="center" vertical="center" wrapText="1"/>
    </xf>
    <xf numFmtId="0" fontId="5" fillId="12" borderId="20" xfId="0" applyFont="1" applyFill="1" applyBorder="1" applyAlignment="1">
      <alignment horizontal="center" vertical="center" wrapText="1"/>
    </xf>
    <xf numFmtId="0" fontId="0" fillId="16" borderId="21" xfId="0" applyFill="1" applyBorder="1" applyAlignment="1">
      <alignment horizontal="center" vertical="center"/>
    </xf>
    <xf numFmtId="0" fontId="0" fillId="16" borderId="22" xfId="0" applyFill="1" applyBorder="1" applyAlignment="1">
      <alignment horizontal="center" vertical="center"/>
    </xf>
    <xf numFmtId="0" fontId="0" fillId="16" borderId="23" xfId="0" applyFill="1" applyBorder="1" applyAlignment="1">
      <alignment horizontal="center" vertical="center" wrapText="1"/>
    </xf>
    <xf numFmtId="0" fontId="0" fillId="16" borderId="24" xfId="0" applyFill="1" applyBorder="1" applyAlignment="1">
      <alignment horizontal="center" vertical="center" wrapText="1"/>
    </xf>
    <xf numFmtId="0" fontId="0" fillId="0" borderId="25" xfId="0" applyBorder="1" applyAlignment="1">
      <alignment horizontal="center" vertical="center" wrapText="1"/>
    </xf>
    <xf numFmtId="0" fontId="7" fillId="3" borderId="25" xfId="0" applyFont="1" applyFill="1" applyBorder="1" applyAlignment="1">
      <alignment horizontal="left" vertical="center" wrapText="1"/>
    </xf>
    <xf numFmtId="0" fontId="8" fillId="3" borderId="25" xfId="0" applyFont="1" applyFill="1" applyBorder="1" applyAlignment="1">
      <alignment horizontal="left" vertical="center" wrapText="1"/>
    </xf>
    <xf numFmtId="9" fontId="0" fillId="3" borderId="25" xfId="0" applyNumberFormat="1" applyFill="1" applyBorder="1" applyAlignment="1">
      <alignment horizontal="center" vertical="center"/>
    </xf>
    <xf numFmtId="0" fontId="0" fillId="3" borderId="25" xfId="0" applyFill="1" applyBorder="1" applyAlignment="1">
      <alignment horizontal="left" vertical="center" wrapText="1"/>
    </xf>
    <xf numFmtId="0" fontId="0" fillId="3" borderId="0" xfId="0" applyFill="1" applyAlignment="1">
      <alignment wrapText="1"/>
    </xf>
    <xf numFmtId="0" fontId="0" fillId="0" borderId="26" xfId="0" applyBorder="1" applyAlignment="1">
      <alignment horizontal="center" vertical="center" wrapText="1"/>
    </xf>
    <xf numFmtId="0" fontId="7" fillId="3" borderId="26" xfId="0" applyFont="1" applyFill="1" applyBorder="1" applyAlignment="1">
      <alignment horizontal="left" vertical="center" wrapText="1"/>
    </xf>
    <xf numFmtId="0" fontId="8" fillId="3" borderId="26" xfId="0" applyFont="1" applyFill="1" applyBorder="1" applyAlignment="1">
      <alignment horizontal="left" vertical="center" wrapText="1"/>
    </xf>
    <xf numFmtId="9" fontId="0" fillId="3" borderId="26" xfId="0" applyNumberFormat="1" applyFill="1" applyBorder="1" applyAlignment="1">
      <alignment horizontal="center" vertical="center"/>
    </xf>
    <xf numFmtId="0" fontId="0" fillId="3" borderId="26" xfId="0" applyFill="1" applyBorder="1" applyAlignment="1">
      <alignment wrapText="1"/>
    </xf>
    <xf numFmtId="0" fontId="0" fillId="3" borderId="0" xfId="0" applyFill="1" applyAlignment="1">
      <alignment vertical="center"/>
    </xf>
    <xf numFmtId="0" fontId="0" fillId="3" borderId="26" xfId="0" applyFill="1" applyBorder="1" applyAlignment="1">
      <alignment horizontal="left" vertical="center" wrapText="1"/>
    </xf>
    <xf numFmtId="0" fontId="0" fillId="3" borderId="0" xfId="0" applyFill="1" applyAlignment="1">
      <alignment vertical="center" wrapText="1"/>
    </xf>
    <xf numFmtId="49" fontId="8" fillId="3" borderId="26" xfId="0" applyNumberFormat="1" applyFont="1" applyFill="1" applyBorder="1" applyAlignment="1">
      <alignment horizontal="left" vertical="center" wrapText="1"/>
    </xf>
    <xf numFmtId="0" fontId="0" fillId="3" borderId="26" xfId="0" applyFill="1" applyBorder="1" applyAlignment="1">
      <alignment vertical="center" wrapText="1"/>
    </xf>
    <xf numFmtId="0" fontId="0" fillId="3" borderId="26" xfId="0" applyFill="1" applyBorder="1" applyAlignment="1">
      <alignment horizontal="justify" vertical="center" wrapText="1"/>
    </xf>
    <xf numFmtId="9" fontId="0" fillId="3" borderId="26" xfId="1" applyFont="1" applyFill="1" applyBorder="1" applyAlignment="1">
      <alignment horizontal="center" vertical="center"/>
    </xf>
    <xf numFmtId="49" fontId="0" fillId="0" borderId="26" xfId="0" applyNumberFormat="1" applyBorder="1" applyAlignment="1">
      <alignment horizontal="left" vertical="center" wrapText="1"/>
    </xf>
    <xf numFmtId="0" fontId="0" fillId="3" borderId="26" xfId="0" applyFill="1" applyBorder="1" applyAlignment="1">
      <alignment horizontal="center" vertical="center" wrapText="1"/>
    </xf>
    <xf numFmtId="9" fontId="0" fillId="3" borderId="26" xfId="0" applyNumberFormat="1" applyFill="1" applyBorder="1" applyAlignment="1">
      <alignment horizontal="center" vertical="center" wrapText="1"/>
    </xf>
    <xf numFmtId="0" fontId="7" fillId="18" borderId="26" xfId="0" applyFont="1" applyFill="1" applyBorder="1" applyAlignment="1">
      <alignment horizontal="left" vertical="center" wrapText="1"/>
    </xf>
    <xf numFmtId="0" fontId="9" fillId="3" borderId="0" xfId="0" applyFont="1" applyFill="1" applyAlignment="1">
      <alignment vertical="center" wrapText="1"/>
    </xf>
    <xf numFmtId="0" fontId="9" fillId="3" borderId="0" xfId="0" applyFont="1" applyFill="1" applyAlignment="1">
      <alignment wrapText="1"/>
    </xf>
    <xf numFmtId="9" fontId="0" fillId="3" borderId="26" xfId="1" applyFont="1" applyFill="1" applyBorder="1" applyAlignment="1">
      <alignment horizontal="center" vertical="center" wrapText="1"/>
    </xf>
    <xf numFmtId="9" fontId="9" fillId="3" borderId="26" xfId="0" applyNumberFormat="1" applyFont="1" applyFill="1" applyBorder="1" applyAlignment="1">
      <alignment horizontal="center" vertical="center" wrapText="1"/>
    </xf>
    <xf numFmtId="1" fontId="0" fillId="11" borderId="26" xfId="0" applyNumberFormat="1" applyFill="1" applyBorder="1" applyAlignment="1">
      <alignment horizontal="center" vertical="center"/>
    </xf>
    <xf numFmtId="0" fontId="0" fillId="17" borderId="26" xfId="0" applyFill="1" applyBorder="1" applyAlignment="1">
      <alignment horizontal="center" vertical="center" wrapText="1"/>
    </xf>
    <xf numFmtId="0" fontId="0" fillId="0" borderId="26" xfId="0" applyBorder="1" applyAlignment="1">
      <alignment vertical="center" wrapText="1"/>
    </xf>
    <xf numFmtId="0" fontId="0" fillId="0" borderId="26" xfId="0" applyBorder="1" applyAlignment="1">
      <alignment horizontal="left" vertical="center" wrapText="1"/>
    </xf>
    <xf numFmtId="0" fontId="0" fillId="11" borderId="26" xfId="0" applyFill="1" applyBorder="1" applyAlignment="1">
      <alignment horizontal="center" vertical="center"/>
    </xf>
    <xf numFmtId="0" fontId="0" fillId="0" borderId="26" xfId="0" applyBorder="1" applyAlignment="1">
      <alignment horizontal="center" vertical="center"/>
    </xf>
    <xf numFmtId="0" fontId="0" fillId="3" borderId="25" xfId="0" applyFill="1" applyBorder="1" applyAlignment="1">
      <alignment vertical="center" wrapText="1"/>
    </xf>
    <xf numFmtId="0" fontId="10" fillId="0" borderId="26" xfId="2" applyFont="1" applyBorder="1" applyAlignment="1">
      <alignment horizontal="left" vertical="center" wrapText="1"/>
    </xf>
    <xf numFmtId="0" fontId="0" fillId="3" borderId="26" xfId="0" applyFill="1" applyBorder="1" applyAlignment="1">
      <alignment horizontal="center" vertical="center"/>
    </xf>
    <xf numFmtId="0" fontId="0" fillId="3" borderId="26" xfId="0" applyFill="1" applyBorder="1" applyAlignment="1">
      <alignment horizontal="left" vertical="center"/>
    </xf>
    <xf numFmtId="1" fontId="0" fillId="0" borderId="26" xfId="0" applyNumberFormat="1" applyBorder="1" applyAlignment="1">
      <alignment horizontal="center" vertical="center" wrapText="1"/>
    </xf>
    <xf numFmtId="0" fontId="0" fillId="0" borderId="26" xfId="0" applyBorder="1" applyAlignment="1">
      <alignment horizontal="center" vertical="center" wrapText="1"/>
    </xf>
    <xf numFmtId="0" fontId="0" fillId="0" borderId="26" xfId="0" applyBorder="1" applyAlignment="1">
      <alignment horizontal="left" vertical="center" wrapText="1"/>
    </xf>
    <xf numFmtId="1" fontId="0" fillId="11" borderId="26" xfId="0" applyNumberFormat="1" applyFill="1" applyBorder="1" applyAlignment="1">
      <alignment horizontal="center" vertical="center" wrapText="1"/>
    </xf>
    <xf numFmtId="0" fontId="0" fillId="11" borderId="26" xfId="0" applyFill="1" applyBorder="1" applyAlignment="1">
      <alignment horizontal="center" vertical="center" wrapText="1"/>
    </xf>
    <xf numFmtId="0" fontId="0" fillId="0" borderId="26" xfId="0" applyBorder="1" applyAlignment="1">
      <alignment horizontal="center" vertical="center"/>
    </xf>
    <xf numFmtId="0" fontId="0" fillId="0" borderId="27" xfId="0" applyBorder="1" applyAlignment="1">
      <alignment horizontal="center" vertical="center" wrapText="1"/>
    </xf>
    <xf numFmtId="0" fontId="0" fillId="0" borderId="28" xfId="0" applyBorder="1" applyAlignment="1">
      <alignment horizontal="center" vertical="center" wrapText="1"/>
    </xf>
    <xf numFmtId="0" fontId="0" fillId="0" borderId="25" xfId="0" applyBorder="1" applyAlignment="1">
      <alignment horizontal="center" vertical="center" wrapText="1"/>
    </xf>
    <xf numFmtId="49" fontId="0" fillId="0" borderId="26" xfId="0" applyNumberFormat="1" applyBorder="1" applyAlignment="1">
      <alignment horizontal="left" vertical="center" wrapText="1"/>
    </xf>
    <xf numFmtId="9" fontId="9" fillId="3" borderId="26" xfId="0" applyNumberFormat="1" applyFont="1" applyFill="1" applyBorder="1" applyAlignment="1">
      <alignment horizontal="center" vertical="center" wrapText="1"/>
    </xf>
    <xf numFmtId="0" fontId="9" fillId="3" borderId="26" xfId="0" applyFont="1" applyFill="1" applyBorder="1" applyAlignment="1">
      <alignment horizontal="center" vertical="center" wrapText="1"/>
    </xf>
    <xf numFmtId="0" fontId="0" fillId="0" borderId="27" xfId="0" applyBorder="1" applyAlignment="1">
      <alignment horizontal="center" vertical="center"/>
    </xf>
    <xf numFmtId="0" fontId="0" fillId="0" borderId="28" xfId="0" applyBorder="1" applyAlignment="1">
      <alignment horizontal="center" vertical="center"/>
    </xf>
    <xf numFmtId="0" fontId="0" fillId="0" borderId="25" xfId="0" applyBorder="1" applyAlignment="1">
      <alignment horizontal="center" vertical="center"/>
    </xf>
    <xf numFmtId="0" fontId="0" fillId="0" borderId="27" xfId="0" applyBorder="1" applyAlignment="1">
      <alignment horizontal="left" vertical="center" wrapText="1"/>
    </xf>
    <xf numFmtId="0" fontId="0" fillId="0" borderId="28" xfId="0" applyBorder="1" applyAlignment="1">
      <alignment horizontal="left" vertical="center" wrapText="1"/>
    </xf>
    <xf numFmtId="0" fontId="0" fillId="0" borderId="25" xfId="0" applyBorder="1" applyAlignment="1">
      <alignment horizontal="left" vertical="center" wrapText="1"/>
    </xf>
    <xf numFmtId="9" fontId="0" fillId="3" borderId="26" xfId="1" applyFont="1" applyFill="1" applyBorder="1" applyAlignment="1">
      <alignment horizontal="center" vertical="center"/>
    </xf>
    <xf numFmtId="9" fontId="0" fillId="3" borderId="26" xfId="0" applyNumberFormat="1" applyFill="1" applyBorder="1" applyAlignment="1">
      <alignment horizontal="center" vertical="center" wrapText="1"/>
    </xf>
    <xf numFmtId="0" fontId="0" fillId="3" borderId="26" xfId="0" applyFill="1" applyBorder="1" applyAlignment="1">
      <alignment horizontal="center" vertical="center" wrapText="1"/>
    </xf>
    <xf numFmtId="1" fontId="0" fillId="11" borderId="26" xfId="0" applyNumberFormat="1" applyFill="1" applyBorder="1" applyAlignment="1">
      <alignment horizontal="center" vertical="center"/>
    </xf>
    <xf numFmtId="0" fontId="0" fillId="17" borderId="26" xfId="0" applyFill="1" applyBorder="1" applyAlignment="1">
      <alignment horizontal="center" vertical="center" wrapText="1"/>
    </xf>
    <xf numFmtId="0" fontId="0" fillId="11" borderId="26" xfId="0" applyFill="1" applyBorder="1" applyAlignment="1">
      <alignment horizontal="center" vertical="center"/>
    </xf>
    <xf numFmtId="9" fontId="0" fillId="0" borderId="25" xfId="0" applyNumberFormat="1" applyBorder="1" applyAlignment="1">
      <alignment horizontal="center" vertical="center" wrapText="1"/>
    </xf>
    <xf numFmtId="49" fontId="0" fillId="0" borderId="25" xfId="0" applyNumberFormat="1" applyBorder="1" applyAlignment="1">
      <alignment horizontal="left" vertical="center" wrapText="1"/>
    </xf>
    <xf numFmtId="1" fontId="0" fillId="11" borderId="25" xfId="0" applyNumberFormat="1" applyFill="1" applyBorder="1" applyAlignment="1">
      <alignment horizontal="center" vertical="center"/>
    </xf>
    <xf numFmtId="0" fontId="0" fillId="11" borderId="25" xfId="0" applyFill="1" applyBorder="1" applyAlignment="1">
      <alignment horizontal="center" vertical="center"/>
    </xf>
    <xf numFmtId="0" fontId="0" fillId="17" borderId="25" xfId="0" applyFill="1" applyBorder="1" applyAlignment="1">
      <alignment horizontal="center" vertical="center" wrapText="1"/>
    </xf>
    <xf numFmtId="0" fontId="5" fillId="14" borderId="13" xfId="0" applyFont="1" applyFill="1" applyBorder="1" applyAlignment="1">
      <alignment horizontal="center" vertical="center" wrapText="1"/>
    </xf>
    <xf numFmtId="0" fontId="5" fillId="14" borderId="19" xfId="0" applyFont="1" applyFill="1" applyBorder="1" applyAlignment="1">
      <alignment horizontal="center" vertical="center" wrapText="1"/>
    </xf>
    <xf numFmtId="0" fontId="5" fillId="15" borderId="13" xfId="0" applyFont="1" applyFill="1" applyBorder="1" applyAlignment="1">
      <alignment horizontal="center" vertical="center" wrapText="1"/>
    </xf>
    <xf numFmtId="0" fontId="5" fillId="15" borderId="19" xfId="0" applyFont="1" applyFill="1" applyBorder="1" applyAlignment="1">
      <alignment horizontal="center" vertical="center" wrapText="1"/>
    </xf>
    <xf numFmtId="0" fontId="0" fillId="16" borderId="14" xfId="0" applyFill="1" applyBorder="1" applyAlignment="1">
      <alignment horizontal="center" vertical="center"/>
    </xf>
    <xf numFmtId="0" fontId="0" fillId="16" borderId="15" xfId="0" applyFill="1" applyBorder="1" applyAlignment="1">
      <alignment horizontal="center" vertical="center"/>
    </xf>
    <xf numFmtId="0" fontId="0" fillId="16" borderId="16" xfId="0" applyFill="1" applyBorder="1" applyAlignment="1">
      <alignment horizontal="center" vertical="center"/>
    </xf>
    <xf numFmtId="0" fontId="0" fillId="16" borderId="17" xfId="0" applyFill="1" applyBorder="1" applyAlignment="1">
      <alignment horizontal="center" vertical="center"/>
    </xf>
    <xf numFmtId="0" fontId="0" fillId="16" borderId="18" xfId="0" applyFill="1" applyBorder="1" applyAlignment="1">
      <alignment horizontal="center" vertical="center"/>
    </xf>
    <xf numFmtId="0" fontId="5" fillId="13" borderId="1" xfId="0" applyFont="1" applyFill="1" applyBorder="1" applyAlignment="1">
      <alignment horizontal="center" vertical="center" wrapText="1"/>
    </xf>
    <xf numFmtId="0" fontId="5" fillId="13" borderId="4" xfId="0" applyFont="1" applyFill="1" applyBorder="1" applyAlignment="1">
      <alignment horizontal="center" vertical="center" wrapText="1"/>
    </xf>
    <xf numFmtId="0" fontId="5" fillId="13" borderId="13" xfId="0" applyFont="1" applyFill="1" applyBorder="1" applyAlignment="1">
      <alignment horizontal="center" vertical="center" wrapText="1"/>
    </xf>
    <xf numFmtId="0" fontId="5" fillId="13" borderId="19" xfId="0" applyFont="1" applyFill="1" applyBorder="1" applyAlignment="1">
      <alignment horizontal="center" vertical="center" wrapText="1"/>
    </xf>
    <xf numFmtId="0" fontId="5" fillId="11" borderId="1" xfId="0" applyFont="1" applyFill="1" applyBorder="1" applyAlignment="1">
      <alignment horizontal="center" vertical="center" wrapText="1"/>
    </xf>
    <xf numFmtId="0" fontId="5" fillId="11" borderId="2" xfId="0" applyFont="1" applyFill="1" applyBorder="1" applyAlignment="1">
      <alignment horizontal="center" vertical="center" wrapText="1"/>
    </xf>
    <xf numFmtId="0" fontId="5" fillId="11" borderId="3" xfId="0" applyFont="1" applyFill="1" applyBorder="1" applyAlignment="1">
      <alignment horizontal="center" vertical="center" wrapText="1"/>
    </xf>
    <xf numFmtId="0" fontId="5" fillId="12" borderId="1" xfId="0" applyFont="1" applyFill="1" applyBorder="1" applyAlignment="1">
      <alignment horizontal="center" vertical="center" wrapText="1"/>
    </xf>
    <xf numFmtId="0" fontId="5" fillId="12" borderId="2" xfId="0" applyFont="1" applyFill="1" applyBorder="1" applyAlignment="1">
      <alignment horizontal="center" vertical="center" wrapText="1"/>
    </xf>
    <xf numFmtId="0" fontId="5" fillId="12" borderId="3" xfId="0" applyFont="1" applyFill="1" applyBorder="1" applyAlignment="1">
      <alignment horizontal="center" vertical="center" wrapText="1"/>
    </xf>
    <xf numFmtId="0" fontId="6" fillId="9" borderId="12" xfId="0" applyFont="1" applyFill="1" applyBorder="1" applyAlignment="1">
      <alignment horizontal="center" vertical="center" wrapText="1"/>
    </xf>
    <xf numFmtId="0" fontId="6" fillId="9" borderId="9" xfId="0" applyFont="1" applyFill="1" applyBorder="1" applyAlignment="1">
      <alignment horizontal="center" vertical="center" wrapText="1"/>
    </xf>
    <xf numFmtId="0" fontId="2" fillId="5" borderId="7" xfId="0" applyFont="1" applyFill="1" applyBorder="1" applyAlignment="1">
      <alignment horizontal="center" vertical="center"/>
    </xf>
    <xf numFmtId="0" fontId="2" fillId="5" borderId="8" xfId="0" applyFont="1" applyFill="1" applyBorder="1" applyAlignment="1">
      <alignment horizontal="center" vertical="center"/>
    </xf>
    <xf numFmtId="0" fontId="2" fillId="5" borderId="9" xfId="0" applyFont="1" applyFill="1" applyBorder="1" applyAlignment="1">
      <alignment horizontal="center" vertical="center"/>
    </xf>
    <xf numFmtId="0" fontId="5" fillId="10" borderId="13" xfId="0" applyFont="1" applyFill="1" applyBorder="1" applyAlignment="1">
      <alignment horizontal="center" vertical="center" textRotation="90"/>
    </xf>
    <xf numFmtId="0" fontId="5" fillId="10" borderId="19" xfId="0" applyFont="1" applyFill="1" applyBorder="1" applyAlignment="1">
      <alignment horizontal="center" vertical="center" textRotation="90"/>
    </xf>
    <xf numFmtId="0" fontId="5" fillId="10" borderId="13" xfId="0" applyFont="1" applyFill="1" applyBorder="1" applyAlignment="1">
      <alignment horizontal="center" vertical="center"/>
    </xf>
    <xf numFmtId="0" fontId="5" fillId="10" borderId="19" xfId="0" applyFont="1" applyFill="1" applyBorder="1" applyAlignment="1">
      <alignment horizontal="center" vertical="center"/>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4" fillId="4" borderId="7" xfId="0" applyFont="1" applyFill="1" applyBorder="1" applyAlignment="1">
      <alignment horizontal="center" vertical="center"/>
    </xf>
    <xf numFmtId="0" fontId="4" fillId="4" borderId="8" xfId="0" applyFont="1" applyFill="1" applyBorder="1" applyAlignment="1">
      <alignment horizontal="center" vertical="center"/>
    </xf>
    <xf numFmtId="0" fontId="4" fillId="4" borderId="9" xfId="0" applyFont="1" applyFill="1" applyBorder="1" applyAlignment="1">
      <alignment horizontal="center" vertical="center"/>
    </xf>
    <xf numFmtId="0" fontId="6" fillId="5" borderId="7" xfId="0" applyFont="1" applyFill="1" applyBorder="1" applyAlignment="1">
      <alignment horizontal="center" vertical="center"/>
    </xf>
    <xf numFmtId="0" fontId="6" fillId="5" borderId="8" xfId="0" applyFont="1" applyFill="1" applyBorder="1" applyAlignment="1">
      <alignment horizontal="center" vertical="center"/>
    </xf>
    <xf numFmtId="0" fontId="6" fillId="5" borderId="11" xfId="0" applyFont="1" applyFill="1" applyBorder="1" applyAlignment="1">
      <alignment horizontal="center" vertical="center"/>
    </xf>
    <xf numFmtId="0" fontId="6" fillId="6" borderId="12" xfId="0" applyFont="1" applyFill="1" applyBorder="1" applyAlignment="1">
      <alignment horizontal="center" vertical="center"/>
    </xf>
    <xf numFmtId="0" fontId="6" fillId="6" borderId="8" xfId="0" applyFont="1" applyFill="1" applyBorder="1" applyAlignment="1">
      <alignment horizontal="center" vertical="center"/>
    </xf>
    <xf numFmtId="0" fontId="6" fillId="6" borderId="11" xfId="0" applyFont="1" applyFill="1" applyBorder="1" applyAlignment="1">
      <alignment horizontal="center" vertical="center"/>
    </xf>
    <xf numFmtId="0" fontId="6" fillId="7" borderId="8" xfId="0" applyFont="1" applyFill="1" applyBorder="1" applyAlignment="1">
      <alignment horizontal="center" vertical="center" wrapText="1"/>
    </xf>
    <xf numFmtId="0" fontId="6" fillId="7" borderId="9" xfId="0" applyFont="1" applyFill="1" applyBorder="1" applyAlignment="1">
      <alignment horizontal="center" vertical="center" wrapText="1"/>
    </xf>
    <xf numFmtId="0" fontId="6" fillId="8" borderId="7" xfId="0" applyFont="1" applyFill="1" applyBorder="1" applyAlignment="1">
      <alignment horizontal="center" vertical="center" wrapText="1"/>
    </xf>
    <xf numFmtId="0" fontId="6" fillId="8" borderId="9" xfId="0" applyFont="1" applyFill="1" applyBorder="1" applyAlignment="1">
      <alignment horizontal="center" vertical="center" wrapText="1"/>
    </xf>
  </cellXfs>
  <cellStyles count="3">
    <cellStyle name="Normal" xfId="0" builtinId="0"/>
    <cellStyle name="Normal 3 4" xfId="2" xr:uid="{126BD067-D270-49B6-8C8B-436E6E6C3053}"/>
    <cellStyle name="Porcentaje" xfId="1" builtinId="5"/>
  </cellStyles>
  <dxfs count="280">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externalLink" Target="externalLinks/externalLink2.xml"/><Relationship Id="rId7" Type="http://schemas.openxmlformats.org/officeDocument/2006/relationships/styles" Target="styles.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4.xml"/><Relationship Id="rId4" Type="http://schemas.openxmlformats.org/officeDocument/2006/relationships/externalLink" Target="externalLinks/externalLink3.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26</xdr:col>
      <xdr:colOff>358018</xdr:colOff>
      <xdr:row>0</xdr:row>
      <xdr:rowOff>139096</xdr:rowOff>
    </xdr:from>
    <xdr:to>
      <xdr:col>29</xdr:col>
      <xdr:colOff>597508</xdr:colOff>
      <xdr:row>2</xdr:row>
      <xdr:rowOff>272503</xdr:rowOff>
    </xdr:to>
    <xdr:pic>
      <xdr:nvPicPr>
        <xdr:cNvPr id="2" name="Picture 1">
          <a:extLst>
            <a:ext uri="{FF2B5EF4-FFF2-40B4-BE49-F238E27FC236}">
              <a16:creationId xmlns:a16="http://schemas.microsoft.com/office/drawing/2014/main" id="{35960FC1-CCF0-4E78-AFE7-09BF680D246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1945600" y="139096"/>
          <a:ext cx="1959583" cy="94303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fileserver\1%20-%20Oficina%20Asesora%20de%20Planeaci&#242;n\2.%20Riesgos\Cuadro%20de%20Mando\Seguimiento\2017\Seguimiento%20Noviembre\Areas\OGI\Tablas%20de%20Valoraci&#243;n%20de%20Riesgos%20(003)%20DICOGI.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fileserver\publica\1%20-%20Oficina%20Asesora%20de%20Planeaci&#242;n\2.%20Riesgos\Cuadro%20de%20Mando\Seguimiento\2017\Seguimiento%20Noviembre\Areas\OGI\Tablas%20de%20Valoraci&#243;n%20de%20Riesgos%20(003)%20DICOGI.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D:\fileserver\publica\1%20-%20Oficina%20Asesora%20de%20Planeaci&#242;n\2.%20Riesgos\Cuadro%20de%20Mando\Seguimiento\2018\Mayo%202018\Riesgos%20Por%20Area\Administrativa.xlsm"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2.%20Riesgos/2021/02_Seguimientos/Seguimiento_4T/03_Reporte_Centralizado/00_Documentos_Trabajo/Seguimiento_Mapa_Riesgos_T4_2021_v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sheetNames>
    <sheetDataSet>
      <sheetData sheetId="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sheetNames>
    <sheetDataSet>
      <sheetData sheetId="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dministrativa"/>
    </sheetNames>
    <sheetDataSet>
      <sheetData sheetId="0"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iesgos"/>
      <sheetName val="Tablas de calculos"/>
      <sheetName val="Impacto_Riesgos_Corrupción"/>
      <sheetName val="Promedio de Controles"/>
      <sheetName val="Riesgos_Operativos"/>
      <sheetName val="Riesgos_corrupción"/>
      <sheetName val="Riesgos_SD"/>
      <sheetName val="Seg_Riesgos_Materializa"/>
      <sheetName val="Datos_Control"/>
      <sheetName val="validación de datos"/>
      <sheetName val="Homologación - R vs GTC40"/>
      <sheetName val="Seguimiento_Mapa_Riesgos_T4_202"/>
    </sheetNames>
    <sheetDataSet>
      <sheetData sheetId="0"/>
      <sheetData sheetId="1"/>
      <sheetData sheetId="2"/>
      <sheetData sheetId="3"/>
      <sheetData sheetId="4"/>
      <sheetData sheetId="5"/>
      <sheetData sheetId="6"/>
      <sheetData sheetId="7"/>
      <sheetData sheetId="8"/>
      <sheetData sheetId="9"/>
      <sheetData sheetId="10"/>
      <sheetData sheetId="11"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73BAEF-C524-43EC-89D1-A132E3B8B847}">
  <sheetPr>
    <tabColor theme="0"/>
  </sheetPr>
  <dimension ref="A1:AG44"/>
  <sheetViews>
    <sheetView tabSelected="1" zoomScale="30" zoomScaleNormal="30" zoomScaleSheetLayoutView="86" workbookViewId="0">
      <pane ySplit="8" topLeftCell="A9" activePane="bottomLeft" state="frozen"/>
      <selection pane="bottomLeft" activeCell="AF1" sqref="AF1:AG1048576"/>
    </sheetView>
  </sheetViews>
  <sheetFormatPr baseColWidth="10" defaultColWidth="30" defaultRowHeight="0" customHeight="1" zeroHeight="1" x14ac:dyDescent="0.25"/>
  <cols>
    <col min="1" max="1" width="7.28515625" style="3" customWidth="1"/>
    <col min="2" max="3" width="7.28515625" style="3" hidden="1" customWidth="1"/>
    <col min="4" max="4" width="14.28515625" style="3" customWidth="1"/>
    <col min="5" max="5" width="33.85546875" style="3" customWidth="1"/>
    <col min="6" max="6" width="13.28515625" style="3" customWidth="1"/>
    <col min="7" max="7" width="32.28515625" style="3" customWidth="1"/>
    <col min="8" max="8" width="29.85546875" style="3" customWidth="1"/>
    <col min="9" max="9" width="11.42578125" style="3" hidden="1" customWidth="1"/>
    <col min="10" max="10" width="7.42578125" style="3" hidden="1" customWidth="1"/>
    <col min="11" max="11" width="11.28515625" style="3" hidden="1" customWidth="1"/>
    <col min="12" max="12" width="11.28515625" style="3" customWidth="1"/>
    <col min="13" max="13" width="9.28515625" style="3" customWidth="1"/>
    <col min="14" max="14" width="13.28515625" style="3" customWidth="1"/>
    <col min="15" max="15" width="12.7109375" style="3" customWidth="1"/>
    <col min="16" max="16" width="33.28515625" style="3" customWidth="1"/>
    <col min="17" max="17" width="10.42578125" style="3" hidden="1" customWidth="1"/>
    <col min="18" max="18" width="7.42578125" style="3" hidden="1" customWidth="1"/>
    <col min="19" max="19" width="10.42578125" style="3" hidden="1" customWidth="1"/>
    <col min="20" max="20" width="11.140625" style="3" customWidth="1"/>
    <col min="21" max="21" width="10" style="3" customWidth="1"/>
    <col min="22" max="22" width="12.7109375" style="3" customWidth="1"/>
    <col min="23" max="23" width="32.42578125" style="3" customWidth="1"/>
    <col min="24" max="24" width="24.140625" style="3" customWidth="1"/>
    <col min="25" max="25" width="20" style="3" hidden="1" customWidth="1"/>
    <col min="26" max="26" width="28" style="3" customWidth="1"/>
    <col min="27" max="27" width="20.140625" style="3" hidden="1" customWidth="1"/>
    <col min="28" max="28" width="20" style="3" hidden="1" customWidth="1"/>
    <col min="29" max="29" width="20.42578125" style="2" customWidth="1"/>
    <col min="30" max="30" width="65.140625" style="3" customWidth="1"/>
    <col min="31" max="31" width="30" style="3"/>
    <col min="32" max="33" width="30" style="3" hidden="1" customWidth="1"/>
    <col min="34" max="16384" width="30" style="3"/>
  </cols>
  <sheetData>
    <row r="1" spans="1:33" ht="33.950000000000003" customHeight="1" x14ac:dyDescent="0.25">
      <c r="A1" s="113" t="s">
        <v>0</v>
      </c>
      <c r="B1" s="114"/>
      <c r="C1" s="114"/>
      <c r="D1" s="114"/>
      <c r="E1" s="114"/>
      <c r="F1" s="114"/>
      <c r="G1" s="114"/>
      <c r="H1" s="114"/>
      <c r="I1" s="114"/>
      <c r="J1" s="114"/>
      <c r="K1" s="114"/>
      <c r="L1" s="114"/>
      <c r="M1" s="114"/>
      <c r="N1" s="114"/>
      <c r="O1" s="114"/>
      <c r="P1" s="114"/>
      <c r="Q1" s="114"/>
      <c r="R1" s="114"/>
      <c r="S1" s="114"/>
      <c r="T1" s="114"/>
      <c r="U1" s="114"/>
      <c r="V1" s="114"/>
      <c r="W1" s="114"/>
      <c r="X1" s="114"/>
      <c r="Y1" s="114"/>
      <c r="Z1" s="115"/>
      <c r="AA1" s="1"/>
      <c r="AB1" s="1"/>
    </row>
    <row r="2" spans="1:33" ht="30" customHeight="1" thickBot="1" x14ac:dyDescent="0.3">
      <c r="A2" s="116"/>
      <c r="B2" s="117"/>
      <c r="C2" s="117"/>
      <c r="D2" s="117"/>
      <c r="E2" s="117"/>
      <c r="F2" s="117"/>
      <c r="G2" s="117"/>
      <c r="H2" s="117"/>
      <c r="I2" s="117"/>
      <c r="J2" s="117"/>
      <c r="K2" s="117"/>
      <c r="L2" s="117"/>
      <c r="M2" s="117"/>
      <c r="N2" s="117"/>
      <c r="O2" s="117"/>
      <c r="P2" s="117"/>
      <c r="Q2" s="117"/>
      <c r="R2" s="117"/>
      <c r="S2" s="117"/>
      <c r="T2" s="117"/>
      <c r="U2" s="117"/>
      <c r="V2" s="117"/>
      <c r="W2" s="117"/>
      <c r="X2" s="117"/>
      <c r="Y2" s="117"/>
      <c r="Z2" s="118"/>
      <c r="AA2" s="1"/>
      <c r="AB2" s="1"/>
      <c r="AD2" s="4"/>
    </row>
    <row r="3" spans="1:33" ht="24" customHeight="1" thickBot="1" x14ac:dyDescent="0.3">
      <c r="A3" s="119" t="s">
        <v>1</v>
      </c>
      <c r="B3" s="120"/>
      <c r="C3" s="120"/>
      <c r="D3" s="120"/>
      <c r="E3" s="120"/>
      <c r="F3" s="120"/>
      <c r="G3" s="120"/>
      <c r="H3" s="120"/>
      <c r="I3" s="120"/>
      <c r="J3" s="120"/>
      <c r="K3" s="120"/>
      <c r="L3" s="120"/>
      <c r="M3" s="120"/>
      <c r="N3" s="120"/>
      <c r="O3" s="120"/>
      <c r="P3" s="120"/>
      <c r="Q3" s="120"/>
      <c r="R3" s="120"/>
      <c r="S3" s="120"/>
      <c r="T3" s="120"/>
      <c r="U3" s="120"/>
      <c r="V3" s="120"/>
      <c r="W3" s="120"/>
      <c r="X3" s="120"/>
      <c r="Y3" s="120"/>
      <c r="Z3" s="121"/>
      <c r="AA3" s="5"/>
      <c r="AB3" s="5"/>
    </row>
    <row r="4" spans="1:33" ht="24" customHeight="1" x14ac:dyDescent="0.25">
      <c r="A4" s="6"/>
      <c r="B4" s="7"/>
      <c r="C4" s="7"/>
      <c r="D4" s="7"/>
      <c r="E4" s="7"/>
      <c r="F4" s="7"/>
      <c r="G4" s="7"/>
      <c r="H4" s="7"/>
      <c r="I4" s="7"/>
      <c r="J4" s="7"/>
      <c r="K4" s="7"/>
      <c r="L4" s="7"/>
      <c r="M4" s="7"/>
      <c r="N4" s="7"/>
      <c r="O4" s="7"/>
      <c r="P4" s="7"/>
      <c r="Q4" s="7"/>
      <c r="R4" s="7"/>
      <c r="S4" s="7"/>
      <c r="T4" s="7"/>
      <c r="U4" s="7"/>
      <c r="V4" s="7"/>
      <c r="Z4" s="8"/>
      <c r="AA4" s="7"/>
      <c r="AB4" s="8"/>
    </row>
    <row r="5" spans="1:33" ht="24" customHeight="1" thickBot="1" x14ac:dyDescent="0.3">
      <c r="A5" s="9"/>
      <c r="B5" s="10"/>
      <c r="C5" s="10"/>
      <c r="D5" s="10"/>
      <c r="E5" s="10"/>
      <c r="F5" s="10"/>
      <c r="G5" s="10"/>
      <c r="H5" s="10"/>
      <c r="I5" s="10"/>
      <c r="J5" s="10"/>
      <c r="K5" s="10"/>
      <c r="L5" s="10"/>
      <c r="M5" s="10"/>
      <c r="N5" s="10"/>
      <c r="O5" s="10"/>
      <c r="P5" s="10"/>
      <c r="Q5" s="10"/>
      <c r="R5" s="10"/>
      <c r="S5" s="10"/>
      <c r="T5" s="10"/>
      <c r="U5" s="10"/>
      <c r="V5" s="10"/>
      <c r="Z5" s="8"/>
      <c r="AA5" s="8"/>
      <c r="AB5" s="8"/>
    </row>
    <row r="6" spans="1:33" s="11" customFormat="1" ht="38.25" customHeight="1" thickBot="1" x14ac:dyDescent="0.3">
      <c r="A6" s="122" t="s">
        <v>2</v>
      </c>
      <c r="B6" s="123"/>
      <c r="C6" s="123"/>
      <c r="D6" s="123"/>
      <c r="E6" s="123"/>
      <c r="F6" s="123"/>
      <c r="G6" s="123"/>
      <c r="H6" s="124"/>
      <c r="I6" s="125" t="s">
        <v>3</v>
      </c>
      <c r="J6" s="126"/>
      <c r="K6" s="126"/>
      <c r="L6" s="126"/>
      <c r="M6" s="126"/>
      <c r="N6" s="126"/>
      <c r="O6" s="126"/>
      <c r="P6" s="126"/>
      <c r="Q6" s="126"/>
      <c r="R6" s="126"/>
      <c r="S6" s="126"/>
      <c r="T6" s="126"/>
      <c r="U6" s="126"/>
      <c r="V6" s="127"/>
      <c r="W6" s="128" t="s">
        <v>4</v>
      </c>
      <c r="X6" s="129"/>
      <c r="Y6" s="130" t="s">
        <v>5</v>
      </c>
      <c r="Z6" s="131"/>
      <c r="AA6" s="104" t="s">
        <v>6</v>
      </c>
      <c r="AB6" s="105"/>
      <c r="AC6" s="106" t="s">
        <v>7</v>
      </c>
      <c r="AD6" s="107"/>
      <c r="AE6" s="107"/>
      <c r="AF6" s="107"/>
      <c r="AG6" s="108"/>
    </row>
    <row r="7" spans="1:33" s="2" customFormat="1" ht="38.25" customHeight="1" thickBot="1" x14ac:dyDescent="0.3">
      <c r="A7" s="109" t="s">
        <v>8</v>
      </c>
      <c r="B7" s="12"/>
      <c r="C7" s="12"/>
      <c r="D7" s="109" t="s">
        <v>9</v>
      </c>
      <c r="E7" s="111" t="s">
        <v>10</v>
      </c>
      <c r="F7" s="111" t="s">
        <v>11</v>
      </c>
      <c r="G7" s="111" t="s">
        <v>12</v>
      </c>
      <c r="H7" s="111" t="s">
        <v>13</v>
      </c>
      <c r="I7" s="98" t="s">
        <v>14</v>
      </c>
      <c r="J7" s="99"/>
      <c r="K7" s="100"/>
      <c r="L7" s="101" t="s">
        <v>15</v>
      </c>
      <c r="M7" s="102"/>
      <c r="N7" s="103"/>
      <c r="O7" s="94" t="s">
        <v>16</v>
      </c>
      <c r="P7" s="96" t="s">
        <v>17</v>
      </c>
      <c r="Q7" s="98" t="s">
        <v>18</v>
      </c>
      <c r="R7" s="99"/>
      <c r="S7" s="100"/>
      <c r="T7" s="101" t="s">
        <v>18</v>
      </c>
      <c r="U7" s="102"/>
      <c r="V7" s="103"/>
      <c r="W7" s="96" t="s">
        <v>19</v>
      </c>
      <c r="X7" s="96" t="s">
        <v>20</v>
      </c>
      <c r="Y7" s="85" t="s">
        <v>21</v>
      </c>
      <c r="Z7" s="85" t="s">
        <v>22</v>
      </c>
      <c r="AA7" s="87" t="s">
        <v>23</v>
      </c>
      <c r="AB7" s="87" t="s">
        <v>24</v>
      </c>
      <c r="AC7" s="89" t="s">
        <v>25</v>
      </c>
      <c r="AD7" s="90"/>
      <c r="AE7" s="91"/>
      <c r="AF7" s="92" t="s">
        <v>26</v>
      </c>
      <c r="AG7" s="93"/>
    </row>
    <row r="8" spans="1:33" s="2" customFormat="1" ht="38.25" customHeight="1" thickBot="1" x14ac:dyDescent="0.3">
      <c r="A8" s="110"/>
      <c r="B8" s="13"/>
      <c r="C8" s="13"/>
      <c r="D8" s="110"/>
      <c r="E8" s="112"/>
      <c r="F8" s="112"/>
      <c r="G8" s="112"/>
      <c r="H8" s="112"/>
      <c r="I8" s="14" t="s">
        <v>27</v>
      </c>
      <c r="J8" s="14" t="s">
        <v>28</v>
      </c>
      <c r="K8" s="14" t="s">
        <v>29</v>
      </c>
      <c r="L8" s="15" t="s">
        <v>27</v>
      </c>
      <c r="M8" s="15" t="s">
        <v>28</v>
      </c>
      <c r="N8" s="15" t="s">
        <v>30</v>
      </c>
      <c r="O8" s="95"/>
      <c r="P8" s="97"/>
      <c r="Q8" s="14" t="s">
        <v>27</v>
      </c>
      <c r="R8" s="14" t="s">
        <v>28</v>
      </c>
      <c r="S8" s="14" t="s">
        <v>29</v>
      </c>
      <c r="T8" s="15" t="s">
        <v>31</v>
      </c>
      <c r="U8" s="15" t="s">
        <v>28</v>
      </c>
      <c r="V8" s="15" t="s">
        <v>32</v>
      </c>
      <c r="W8" s="97"/>
      <c r="X8" s="97"/>
      <c r="Y8" s="86"/>
      <c r="Z8" s="86"/>
      <c r="AA8" s="88"/>
      <c r="AB8" s="88"/>
      <c r="AC8" s="16" t="s">
        <v>33</v>
      </c>
      <c r="AD8" s="17" t="s">
        <v>34</v>
      </c>
      <c r="AE8" s="18" t="s">
        <v>35</v>
      </c>
      <c r="AF8" s="19" t="s">
        <v>36</v>
      </c>
      <c r="AG8" s="18" t="s">
        <v>37</v>
      </c>
    </row>
    <row r="9" spans="1:33" s="25" customFormat="1" ht="147" customHeight="1" x14ac:dyDescent="0.25">
      <c r="A9" s="64">
        <v>20</v>
      </c>
      <c r="B9" s="20">
        <v>20</v>
      </c>
      <c r="C9" s="20" t="s">
        <v>38</v>
      </c>
      <c r="D9" s="64" t="s">
        <v>38</v>
      </c>
      <c r="E9" s="73" t="s">
        <v>39</v>
      </c>
      <c r="F9" s="73" t="s">
        <v>40</v>
      </c>
      <c r="G9" s="73" t="s">
        <v>41</v>
      </c>
      <c r="H9" s="73" t="s">
        <v>42</v>
      </c>
      <c r="I9" s="83">
        <v>3</v>
      </c>
      <c r="J9" s="83">
        <v>3</v>
      </c>
      <c r="K9" s="84" t="s">
        <v>43</v>
      </c>
      <c r="L9" s="70" t="s">
        <v>44</v>
      </c>
      <c r="M9" s="70" t="s">
        <v>45</v>
      </c>
      <c r="N9" s="70" t="s">
        <v>46</v>
      </c>
      <c r="O9" s="64" t="s">
        <v>47</v>
      </c>
      <c r="P9" s="81" t="s">
        <v>48</v>
      </c>
      <c r="Q9" s="82">
        <v>2</v>
      </c>
      <c r="R9" s="83">
        <v>1</v>
      </c>
      <c r="S9" s="84" t="s">
        <v>49</v>
      </c>
      <c r="T9" s="70" t="s">
        <v>50</v>
      </c>
      <c r="U9" s="70" t="s">
        <v>51</v>
      </c>
      <c r="V9" s="70" t="s">
        <v>52</v>
      </c>
      <c r="W9" s="21" t="s">
        <v>53</v>
      </c>
      <c r="X9" s="21" t="s">
        <v>54</v>
      </c>
      <c r="Y9" s="21" t="s">
        <v>55</v>
      </c>
      <c r="Z9" s="22" t="s">
        <v>56</v>
      </c>
      <c r="AA9" s="73" t="s">
        <v>57</v>
      </c>
      <c r="AB9" s="73" t="s">
        <v>58</v>
      </c>
      <c r="AC9" s="23">
        <v>1</v>
      </c>
      <c r="AD9" s="24" t="s">
        <v>59</v>
      </c>
      <c r="AE9" s="80">
        <f>AVERAGE(AC9:AC12)</f>
        <v>1</v>
      </c>
      <c r="AF9" s="70" t="s">
        <v>60</v>
      </c>
      <c r="AG9" s="64" t="s">
        <v>61</v>
      </c>
    </row>
    <row r="10" spans="1:33" s="31" customFormat="1" ht="85.5" x14ac:dyDescent="0.25">
      <c r="A10" s="57"/>
      <c r="B10" s="26">
        <v>20</v>
      </c>
      <c r="C10" s="26" t="s">
        <v>38</v>
      </c>
      <c r="D10" s="57"/>
      <c r="E10" s="58"/>
      <c r="F10" s="58"/>
      <c r="G10" s="58"/>
      <c r="H10" s="58"/>
      <c r="I10" s="79"/>
      <c r="J10" s="79"/>
      <c r="K10" s="78"/>
      <c r="L10" s="61"/>
      <c r="M10" s="61"/>
      <c r="N10" s="61"/>
      <c r="O10" s="57"/>
      <c r="P10" s="65"/>
      <c r="Q10" s="77"/>
      <c r="R10" s="79"/>
      <c r="S10" s="78"/>
      <c r="T10" s="61"/>
      <c r="U10" s="61"/>
      <c r="V10" s="61"/>
      <c r="W10" s="27" t="s">
        <v>62</v>
      </c>
      <c r="X10" s="27" t="s">
        <v>63</v>
      </c>
      <c r="Y10" s="27" t="s">
        <v>64</v>
      </c>
      <c r="Z10" s="28" t="s">
        <v>65</v>
      </c>
      <c r="AA10" s="58"/>
      <c r="AB10" s="58"/>
      <c r="AC10" s="29">
        <v>1</v>
      </c>
      <c r="AD10" s="30" t="s">
        <v>66</v>
      </c>
      <c r="AE10" s="60"/>
      <c r="AF10" s="79"/>
      <c r="AG10" s="60"/>
    </row>
    <row r="11" spans="1:33" s="33" customFormat="1" ht="71.25" x14ac:dyDescent="0.25">
      <c r="A11" s="57"/>
      <c r="B11" s="26">
        <v>20</v>
      </c>
      <c r="C11" s="26" t="s">
        <v>38</v>
      </c>
      <c r="D11" s="57"/>
      <c r="E11" s="58"/>
      <c r="F11" s="58"/>
      <c r="G11" s="58"/>
      <c r="H11" s="58"/>
      <c r="I11" s="79"/>
      <c r="J11" s="79"/>
      <c r="K11" s="78"/>
      <c r="L11" s="61"/>
      <c r="M11" s="61"/>
      <c r="N11" s="61"/>
      <c r="O11" s="57"/>
      <c r="P11" s="65"/>
      <c r="Q11" s="77"/>
      <c r="R11" s="79"/>
      <c r="S11" s="78"/>
      <c r="T11" s="61"/>
      <c r="U11" s="61"/>
      <c r="V11" s="61"/>
      <c r="W11" s="27" t="s">
        <v>67</v>
      </c>
      <c r="X11" s="27" t="s">
        <v>54</v>
      </c>
      <c r="Y11" s="27" t="s">
        <v>64</v>
      </c>
      <c r="Z11" s="27" t="s">
        <v>68</v>
      </c>
      <c r="AA11" s="58"/>
      <c r="AB11" s="58"/>
      <c r="AC11" s="29">
        <v>1</v>
      </c>
      <c r="AD11" s="32" t="s">
        <v>69</v>
      </c>
      <c r="AE11" s="57"/>
      <c r="AF11" s="61"/>
      <c r="AG11" s="57"/>
    </row>
    <row r="12" spans="1:33" s="33" customFormat="1" ht="93.95" customHeight="1" x14ac:dyDescent="0.25">
      <c r="A12" s="57"/>
      <c r="B12" s="26">
        <v>20</v>
      </c>
      <c r="C12" s="26" t="s">
        <v>38</v>
      </c>
      <c r="D12" s="57"/>
      <c r="E12" s="58"/>
      <c r="F12" s="58"/>
      <c r="G12" s="58"/>
      <c r="H12" s="58"/>
      <c r="I12" s="79"/>
      <c r="J12" s="79"/>
      <c r="K12" s="78"/>
      <c r="L12" s="61"/>
      <c r="M12" s="61"/>
      <c r="N12" s="61"/>
      <c r="O12" s="57"/>
      <c r="P12" s="65"/>
      <c r="Q12" s="77"/>
      <c r="R12" s="79"/>
      <c r="S12" s="78"/>
      <c r="T12" s="61"/>
      <c r="U12" s="61"/>
      <c r="V12" s="61"/>
      <c r="W12" s="34" t="s">
        <v>70</v>
      </c>
      <c r="X12" s="27" t="s">
        <v>54</v>
      </c>
      <c r="Y12" s="28" t="s">
        <v>71</v>
      </c>
      <c r="Z12" s="28" t="s">
        <v>72</v>
      </c>
      <c r="AA12" s="58"/>
      <c r="AB12" s="58"/>
      <c r="AC12" s="29">
        <v>1</v>
      </c>
      <c r="AD12" s="32" t="s">
        <v>73</v>
      </c>
      <c r="AE12" s="57"/>
      <c r="AF12" s="61"/>
      <c r="AG12" s="57"/>
    </row>
    <row r="13" spans="1:33" s="33" customFormat="1" ht="108.95" customHeight="1" x14ac:dyDescent="0.25">
      <c r="A13" s="57">
        <v>27</v>
      </c>
      <c r="B13" s="26">
        <v>27</v>
      </c>
      <c r="C13" s="26" t="s">
        <v>38</v>
      </c>
      <c r="D13" s="57" t="s">
        <v>38</v>
      </c>
      <c r="E13" s="58" t="s">
        <v>74</v>
      </c>
      <c r="F13" s="58" t="s">
        <v>40</v>
      </c>
      <c r="G13" s="58" t="s">
        <v>75</v>
      </c>
      <c r="H13" s="58" t="s">
        <v>76</v>
      </c>
      <c r="I13" s="79">
        <v>3</v>
      </c>
      <c r="J13" s="79">
        <v>3</v>
      </c>
      <c r="K13" s="78" t="s">
        <v>43</v>
      </c>
      <c r="L13" s="61" t="s">
        <v>44</v>
      </c>
      <c r="M13" s="61" t="s">
        <v>45</v>
      </c>
      <c r="N13" s="61" t="s">
        <v>46</v>
      </c>
      <c r="O13" s="57" t="s">
        <v>47</v>
      </c>
      <c r="P13" s="65" t="s">
        <v>77</v>
      </c>
      <c r="Q13" s="77">
        <v>1</v>
      </c>
      <c r="R13" s="77">
        <v>1</v>
      </c>
      <c r="S13" s="78" t="s">
        <v>78</v>
      </c>
      <c r="T13" s="61" t="s">
        <v>79</v>
      </c>
      <c r="U13" s="61" t="s">
        <v>51</v>
      </c>
      <c r="V13" s="61" t="s">
        <v>52</v>
      </c>
      <c r="W13" s="34" t="s">
        <v>80</v>
      </c>
      <c r="X13" s="27" t="s">
        <v>54</v>
      </c>
      <c r="Y13" s="28" t="s">
        <v>81</v>
      </c>
      <c r="Z13" s="28" t="s">
        <v>82</v>
      </c>
      <c r="AA13" s="58" t="s">
        <v>57</v>
      </c>
      <c r="AB13" s="58" t="s">
        <v>58</v>
      </c>
      <c r="AC13" s="29">
        <v>1</v>
      </c>
      <c r="AD13" s="32" t="s">
        <v>83</v>
      </c>
      <c r="AE13" s="75">
        <f>AVERAGE(AC13:AC18)</f>
        <v>1</v>
      </c>
      <c r="AF13" s="61" t="s">
        <v>60</v>
      </c>
      <c r="AG13" s="57" t="s">
        <v>61</v>
      </c>
    </row>
    <row r="14" spans="1:33" s="33" customFormat="1" ht="108.95" customHeight="1" x14ac:dyDescent="0.25">
      <c r="A14" s="57"/>
      <c r="B14" s="26">
        <v>27</v>
      </c>
      <c r="C14" s="26" t="s">
        <v>38</v>
      </c>
      <c r="D14" s="57"/>
      <c r="E14" s="58"/>
      <c r="F14" s="58"/>
      <c r="G14" s="58"/>
      <c r="H14" s="58"/>
      <c r="I14" s="79"/>
      <c r="J14" s="79"/>
      <c r="K14" s="78"/>
      <c r="L14" s="61"/>
      <c r="M14" s="61"/>
      <c r="N14" s="61"/>
      <c r="O14" s="57"/>
      <c r="P14" s="65"/>
      <c r="Q14" s="77"/>
      <c r="R14" s="77"/>
      <c r="S14" s="78"/>
      <c r="T14" s="61"/>
      <c r="U14" s="61"/>
      <c r="V14" s="61"/>
      <c r="W14" s="34" t="s">
        <v>84</v>
      </c>
      <c r="X14" s="27" t="s">
        <v>54</v>
      </c>
      <c r="Y14" s="28" t="s">
        <v>64</v>
      </c>
      <c r="Z14" s="28" t="s">
        <v>85</v>
      </c>
      <c r="AA14" s="58"/>
      <c r="AB14" s="58"/>
      <c r="AC14" s="29">
        <v>1</v>
      </c>
      <c r="AD14" s="32" t="s">
        <v>86</v>
      </c>
      <c r="AE14" s="76"/>
      <c r="AF14" s="61"/>
      <c r="AG14" s="57"/>
    </row>
    <row r="15" spans="1:33" s="25" customFormat="1" ht="99.75" x14ac:dyDescent="0.25">
      <c r="A15" s="57"/>
      <c r="B15" s="26">
        <v>27</v>
      </c>
      <c r="C15" s="26" t="s">
        <v>38</v>
      </c>
      <c r="D15" s="57"/>
      <c r="E15" s="58"/>
      <c r="F15" s="58"/>
      <c r="G15" s="58"/>
      <c r="H15" s="58"/>
      <c r="I15" s="79"/>
      <c r="J15" s="79"/>
      <c r="K15" s="78"/>
      <c r="L15" s="61"/>
      <c r="M15" s="61"/>
      <c r="N15" s="61"/>
      <c r="O15" s="57"/>
      <c r="P15" s="65"/>
      <c r="Q15" s="77"/>
      <c r="R15" s="77"/>
      <c r="S15" s="78"/>
      <c r="T15" s="61"/>
      <c r="U15" s="61"/>
      <c r="V15" s="61"/>
      <c r="W15" s="34" t="s">
        <v>87</v>
      </c>
      <c r="X15" s="27" t="s">
        <v>54</v>
      </c>
      <c r="Y15" s="28" t="s">
        <v>88</v>
      </c>
      <c r="Z15" s="28" t="s">
        <v>89</v>
      </c>
      <c r="AA15" s="58"/>
      <c r="AB15" s="58"/>
      <c r="AC15" s="29">
        <v>1</v>
      </c>
      <c r="AD15" s="35" t="s">
        <v>90</v>
      </c>
      <c r="AE15" s="76"/>
      <c r="AF15" s="61"/>
      <c r="AG15" s="57"/>
    </row>
    <row r="16" spans="1:33" s="25" customFormat="1" ht="60.95" customHeight="1" x14ac:dyDescent="0.25">
      <c r="A16" s="57"/>
      <c r="B16" s="26">
        <v>27</v>
      </c>
      <c r="C16" s="26" t="s">
        <v>38</v>
      </c>
      <c r="D16" s="57"/>
      <c r="E16" s="58"/>
      <c r="F16" s="58"/>
      <c r="G16" s="58"/>
      <c r="H16" s="58"/>
      <c r="I16" s="79"/>
      <c r="J16" s="79"/>
      <c r="K16" s="78"/>
      <c r="L16" s="61"/>
      <c r="M16" s="61"/>
      <c r="N16" s="61"/>
      <c r="O16" s="57"/>
      <c r="P16" s="65"/>
      <c r="Q16" s="77"/>
      <c r="R16" s="77"/>
      <c r="S16" s="78"/>
      <c r="T16" s="61"/>
      <c r="U16" s="61"/>
      <c r="V16" s="61"/>
      <c r="W16" s="34" t="s">
        <v>91</v>
      </c>
      <c r="X16" s="27" t="s">
        <v>63</v>
      </c>
      <c r="Y16" s="28" t="s">
        <v>81</v>
      </c>
      <c r="Z16" s="28" t="s">
        <v>92</v>
      </c>
      <c r="AA16" s="58"/>
      <c r="AB16" s="58"/>
      <c r="AC16" s="29">
        <v>1</v>
      </c>
      <c r="AD16" s="36" t="s">
        <v>93</v>
      </c>
      <c r="AE16" s="76"/>
      <c r="AF16" s="61"/>
      <c r="AG16" s="57"/>
    </row>
    <row r="17" spans="1:33" s="33" customFormat="1" ht="105.95" customHeight="1" x14ac:dyDescent="0.25">
      <c r="A17" s="57"/>
      <c r="B17" s="26">
        <v>27</v>
      </c>
      <c r="C17" s="26" t="s">
        <v>38</v>
      </c>
      <c r="D17" s="57"/>
      <c r="E17" s="58"/>
      <c r="F17" s="58"/>
      <c r="G17" s="58"/>
      <c r="H17" s="58"/>
      <c r="I17" s="79"/>
      <c r="J17" s="79"/>
      <c r="K17" s="78"/>
      <c r="L17" s="61"/>
      <c r="M17" s="61"/>
      <c r="N17" s="61"/>
      <c r="O17" s="57"/>
      <c r="P17" s="65"/>
      <c r="Q17" s="77"/>
      <c r="R17" s="77"/>
      <c r="S17" s="78"/>
      <c r="T17" s="61"/>
      <c r="U17" s="61"/>
      <c r="V17" s="61"/>
      <c r="W17" s="28" t="s">
        <v>94</v>
      </c>
      <c r="X17" s="27" t="s">
        <v>63</v>
      </c>
      <c r="Y17" s="28" t="s">
        <v>81</v>
      </c>
      <c r="Z17" s="28" t="s">
        <v>95</v>
      </c>
      <c r="AA17" s="58"/>
      <c r="AB17" s="58"/>
      <c r="AC17" s="29">
        <v>1</v>
      </c>
      <c r="AD17" s="36" t="s">
        <v>96</v>
      </c>
      <c r="AE17" s="76"/>
      <c r="AF17" s="61"/>
      <c r="AG17" s="57"/>
    </row>
    <row r="18" spans="1:33" s="33" customFormat="1" ht="119.1" customHeight="1" x14ac:dyDescent="0.25">
      <c r="A18" s="57"/>
      <c r="B18" s="26">
        <v>27</v>
      </c>
      <c r="C18" s="26" t="s">
        <v>38</v>
      </c>
      <c r="D18" s="57"/>
      <c r="E18" s="58"/>
      <c r="F18" s="58"/>
      <c r="G18" s="58"/>
      <c r="H18" s="58"/>
      <c r="I18" s="79"/>
      <c r="J18" s="79"/>
      <c r="K18" s="78"/>
      <c r="L18" s="61"/>
      <c r="M18" s="61"/>
      <c r="N18" s="61"/>
      <c r="O18" s="57"/>
      <c r="P18" s="65"/>
      <c r="Q18" s="77"/>
      <c r="R18" s="77"/>
      <c r="S18" s="78"/>
      <c r="T18" s="61"/>
      <c r="U18" s="61"/>
      <c r="V18" s="61"/>
      <c r="W18" s="34" t="s">
        <v>97</v>
      </c>
      <c r="X18" s="28" t="s">
        <v>98</v>
      </c>
      <c r="Y18" s="28" t="s">
        <v>81</v>
      </c>
      <c r="Z18" s="28" t="s">
        <v>99</v>
      </c>
      <c r="AA18" s="58"/>
      <c r="AB18" s="58"/>
      <c r="AC18" s="37">
        <v>1</v>
      </c>
      <c r="AD18" s="32" t="s">
        <v>100</v>
      </c>
      <c r="AE18" s="76"/>
      <c r="AF18" s="61"/>
      <c r="AG18" s="57"/>
    </row>
    <row r="19" spans="1:33" ht="113.1" customHeight="1" x14ac:dyDescent="0.25">
      <c r="A19" s="57">
        <v>53</v>
      </c>
      <c r="B19" s="26">
        <v>53</v>
      </c>
      <c r="C19" s="26" t="s">
        <v>101</v>
      </c>
      <c r="D19" s="57" t="s">
        <v>101</v>
      </c>
      <c r="E19" s="58" t="s">
        <v>102</v>
      </c>
      <c r="F19" s="58" t="s">
        <v>40</v>
      </c>
      <c r="G19" s="58" t="s">
        <v>103</v>
      </c>
      <c r="H19" s="58" t="s">
        <v>104</v>
      </c>
      <c r="I19" s="60">
        <v>2</v>
      </c>
      <c r="J19" s="60">
        <v>3</v>
      </c>
      <c r="K19" s="60" t="s">
        <v>105</v>
      </c>
      <c r="L19" s="57" t="s">
        <v>50</v>
      </c>
      <c r="M19" s="61" t="s">
        <v>45</v>
      </c>
      <c r="N19" s="57" t="s">
        <v>45</v>
      </c>
      <c r="O19" s="57" t="s">
        <v>47</v>
      </c>
      <c r="P19" s="65" t="s">
        <v>106</v>
      </c>
      <c r="Q19" s="59">
        <v>0</v>
      </c>
      <c r="R19" s="59">
        <v>1</v>
      </c>
      <c r="S19" s="59" t="s">
        <v>78</v>
      </c>
      <c r="T19" s="56" t="s">
        <v>79</v>
      </c>
      <c r="U19" s="56" t="s">
        <v>51</v>
      </c>
      <c r="V19" s="61" t="s">
        <v>52</v>
      </c>
      <c r="W19" s="28" t="s">
        <v>107</v>
      </c>
      <c r="X19" s="28" t="s">
        <v>108</v>
      </c>
      <c r="Y19" s="28" t="s">
        <v>81</v>
      </c>
      <c r="Z19" s="28" t="s">
        <v>109</v>
      </c>
      <c r="AA19" s="58" t="s">
        <v>110</v>
      </c>
      <c r="AB19" s="58" t="s">
        <v>111</v>
      </c>
      <c r="AC19" s="29">
        <v>1</v>
      </c>
      <c r="AD19" s="32" t="s">
        <v>112</v>
      </c>
      <c r="AE19" s="74">
        <f>AVERAGE(AC19:AC20)</f>
        <v>1</v>
      </c>
      <c r="AF19" s="61" t="s">
        <v>60</v>
      </c>
      <c r="AG19" s="57" t="s">
        <v>61</v>
      </c>
    </row>
    <row r="20" spans="1:33" s="33" customFormat="1" ht="105.95" customHeight="1" x14ac:dyDescent="0.25">
      <c r="A20" s="57"/>
      <c r="B20" s="26">
        <v>53</v>
      </c>
      <c r="C20" s="26" t="s">
        <v>101</v>
      </c>
      <c r="D20" s="57"/>
      <c r="E20" s="58"/>
      <c r="F20" s="58"/>
      <c r="G20" s="58"/>
      <c r="H20" s="58"/>
      <c r="I20" s="60"/>
      <c r="J20" s="60"/>
      <c r="K20" s="60"/>
      <c r="L20" s="57"/>
      <c r="M20" s="61"/>
      <c r="N20" s="57"/>
      <c r="O20" s="57"/>
      <c r="P20" s="65"/>
      <c r="Q20" s="59"/>
      <c r="R20" s="59"/>
      <c r="S20" s="59"/>
      <c r="T20" s="56"/>
      <c r="U20" s="56"/>
      <c r="V20" s="61"/>
      <c r="W20" s="28" t="s">
        <v>113</v>
      </c>
      <c r="X20" s="28" t="s">
        <v>114</v>
      </c>
      <c r="Y20" s="28" t="s">
        <v>81</v>
      </c>
      <c r="Z20" s="28" t="s">
        <v>115</v>
      </c>
      <c r="AA20" s="58"/>
      <c r="AB20" s="58"/>
      <c r="AC20" s="37">
        <v>1</v>
      </c>
      <c r="AD20" s="32" t="s">
        <v>116</v>
      </c>
      <c r="AE20" s="74"/>
      <c r="AF20" s="61"/>
      <c r="AG20" s="57"/>
    </row>
    <row r="21" spans="1:33" ht="147.94999999999999" customHeight="1" x14ac:dyDescent="0.25">
      <c r="A21" s="57"/>
      <c r="B21" s="26">
        <v>53</v>
      </c>
      <c r="C21" s="26" t="s">
        <v>101</v>
      </c>
      <c r="D21" s="57"/>
      <c r="E21" s="58"/>
      <c r="F21" s="58"/>
      <c r="G21" s="58"/>
      <c r="H21" s="58"/>
      <c r="I21" s="60"/>
      <c r="J21" s="60"/>
      <c r="K21" s="60"/>
      <c r="L21" s="57"/>
      <c r="M21" s="61"/>
      <c r="N21" s="57"/>
      <c r="O21" s="57"/>
      <c r="P21" s="38" t="s">
        <v>117</v>
      </c>
      <c r="Q21" s="59"/>
      <c r="R21" s="59"/>
      <c r="S21" s="59"/>
      <c r="T21" s="56"/>
      <c r="U21" s="56"/>
      <c r="V21" s="61"/>
      <c r="W21" s="28" t="s">
        <v>118</v>
      </c>
      <c r="X21" s="28" t="s">
        <v>108</v>
      </c>
      <c r="Y21" s="28" t="s">
        <v>81</v>
      </c>
      <c r="Z21" s="28" t="s">
        <v>119</v>
      </c>
      <c r="AA21" s="58"/>
      <c r="AB21" s="58"/>
      <c r="AC21" s="29">
        <v>1</v>
      </c>
      <c r="AD21" s="32" t="s">
        <v>120</v>
      </c>
      <c r="AE21" s="29">
        <f>+AC21</f>
        <v>1</v>
      </c>
      <c r="AF21" s="61"/>
      <c r="AG21" s="57"/>
    </row>
    <row r="22" spans="1:33" s="33" customFormat="1" ht="129" customHeight="1" x14ac:dyDescent="0.25">
      <c r="A22" s="57">
        <v>67</v>
      </c>
      <c r="B22" s="26">
        <v>67</v>
      </c>
      <c r="C22" s="26" t="s">
        <v>121</v>
      </c>
      <c r="D22" s="57" t="s">
        <v>121</v>
      </c>
      <c r="E22" s="58" t="s">
        <v>122</v>
      </c>
      <c r="F22" s="58" t="s">
        <v>40</v>
      </c>
      <c r="G22" s="58" t="s">
        <v>123</v>
      </c>
      <c r="H22" s="58" t="s">
        <v>124</v>
      </c>
      <c r="I22" s="60">
        <v>4</v>
      </c>
      <c r="J22" s="60">
        <v>5</v>
      </c>
      <c r="K22" s="60" t="s">
        <v>125</v>
      </c>
      <c r="L22" s="57" t="s">
        <v>126</v>
      </c>
      <c r="M22" s="57" t="s">
        <v>127</v>
      </c>
      <c r="N22" s="57" t="s">
        <v>128</v>
      </c>
      <c r="O22" s="57" t="s">
        <v>47</v>
      </c>
      <c r="P22" s="38" t="s">
        <v>129</v>
      </c>
      <c r="Q22" s="60">
        <v>2</v>
      </c>
      <c r="R22" s="60">
        <v>3</v>
      </c>
      <c r="S22" s="60" t="s">
        <v>105</v>
      </c>
      <c r="T22" s="62" t="s">
        <v>50</v>
      </c>
      <c r="U22" s="68" t="s">
        <v>45</v>
      </c>
      <c r="V22" s="62" t="s">
        <v>45</v>
      </c>
      <c r="W22" s="28" t="s">
        <v>130</v>
      </c>
      <c r="X22" s="28" t="s">
        <v>54</v>
      </c>
      <c r="Y22" s="28" t="s">
        <v>81</v>
      </c>
      <c r="Z22" s="28" t="s">
        <v>131</v>
      </c>
      <c r="AA22" s="71" t="s">
        <v>57</v>
      </c>
      <c r="AB22" s="71" t="s">
        <v>58</v>
      </c>
      <c r="AC22" s="29">
        <v>1</v>
      </c>
      <c r="AD22" s="39" t="s">
        <v>132</v>
      </c>
      <c r="AE22" s="40">
        <f>+AC22</f>
        <v>1</v>
      </c>
      <c r="AF22" s="62" t="s">
        <v>60</v>
      </c>
      <c r="AG22" s="62" t="s">
        <v>61</v>
      </c>
    </row>
    <row r="23" spans="1:33" s="42" customFormat="1" ht="120.95" customHeight="1" x14ac:dyDescent="0.25">
      <c r="A23" s="57"/>
      <c r="B23" s="26">
        <v>67</v>
      </c>
      <c r="C23" s="26" t="s">
        <v>121</v>
      </c>
      <c r="D23" s="57"/>
      <c r="E23" s="58"/>
      <c r="F23" s="58"/>
      <c r="G23" s="58"/>
      <c r="H23" s="58"/>
      <c r="I23" s="60"/>
      <c r="J23" s="60"/>
      <c r="K23" s="60"/>
      <c r="L23" s="57"/>
      <c r="M23" s="57"/>
      <c r="N23" s="57"/>
      <c r="O23" s="57"/>
      <c r="P23" s="65" t="s">
        <v>133</v>
      </c>
      <c r="Q23" s="60"/>
      <c r="R23" s="60"/>
      <c r="S23" s="60"/>
      <c r="T23" s="63"/>
      <c r="U23" s="69"/>
      <c r="V23" s="63"/>
      <c r="W23" s="28" t="s">
        <v>134</v>
      </c>
      <c r="X23" s="27" t="s">
        <v>54</v>
      </c>
      <c r="Y23" s="28" t="s">
        <v>88</v>
      </c>
      <c r="Z23" s="41" t="s">
        <v>135</v>
      </c>
      <c r="AA23" s="72"/>
      <c r="AB23" s="72"/>
      <c r="AC23" s="29">
        <v>1</v>
      </c>
      <c r="AD23" s="35" t="s">
        <v>90</v>
      </c>
      <c r="AE23" s="66">
        <f>AVERAGE(AC23:AC26)</f>
        <v>0.99254676902437211</v>
      </c>
      <c r="AF23" s="63"/>
      <c r="AG23" s="63"/>
    </row>
    <row r="24" spans="1:33" s="43" customFormat="1" ht="69.95" customHeight="1" x14ac:dyDescent="0.25">
      <c r="A24" s="57"/>
      <c r="B24" s="26">
        <v>67</v>
      </c>
      <c r="C24" s="26" t="s">
        <v>121</v>
      </c>
      <c r="D24" s="57"/>
      <c r="E24" s="58"/>
      <c r="F24" s="58"/>
      <c r="G24" s="58"/>
      <c r="H24" s="58"/>
      <c r="I24" s="60"/>
      <c r="J24" s="60"/>
      <c r="K24" s="60"/>
      <c r="L24" s="57"/>
      <c r="M24" s="57"/>
      <c r="N24" s="57"/>
      <c r="O24" s="57"/>
      <c r="P24" s="65"/>
      <c r="Q24" s="60"/>
      <c r="R24" s="60"/>
      <c r="S24" s="60"/>
      <c r="T24" s="63"/>
      <c r="U24" s="69"/>
      <c r="V24" s="63"/>
      <c r="W24" s="28" t="s">
        <v>136</v>
      </c>
      <c r="X24" s="27" t="s">
        <v>54</v>
      </c>
      <c r="Y24" s="28" t="s">
        <v>81</v>
      </c>
      <c r="Z24" s="28" t="s">
        <v>137</v>
      </c>
      <c r="AA24" s="72"/>
      <c r="AB24" s="72"/>
      <c r="AC24" s="29">
        <v>1</v>
      </c>
      <c r="AD24" s="39" t="s">
        <v>138</v>
      </c>
      <c r="AE24" s="67"/>
      <c r="AF24" s="63"/>
      <c r="AG24" s="63"/>
    </row>
    <row r="25" spans="1:33" s="25" customFormat="1" ht="63.95" customHeight="1" x14ac:dyDescent="0.25">
      <c r="A25" s="57"/>
      <c r="B25" s="26">
        <v>67</v>
      </c>
      <c r="C25" s="26" t="s">
        <v>121</v>
      </c>
      <c r="D25" s="57"/>
      <c r="E25" s="58"/>
      <c r="F25" s="58"/>
      <c r="G25" s="58"/>
      <c r="H25" s="58"/>
      <c r="I25" s="60"/>
      <c r="J25" s="60"/>
      <c r="K25" s="60"/>
      <c r="L25" s="57"/>
      <c r="M25" s="57"/>
      <c r="N25" s="57"/>
      <c r="O25" s="57"/>
      <c r="P25" s="65"/>
      <c r="Q25" s="60"/>
      <c r="R25" s="60"/>
      <c r="S25" s="60"/>
      <c r="T25" s="63"/>
      <c r="U25" s="69"/>
      <c r="V25" s="63"/>
      <c r="W25" s="28" t="s">
        <v>139</v>
      </c>
      <c r="X25" s="27" t="s">
        <v>54</v>
      </c>
      <c r="Y25" s="28" t="s">
        <v>81</v>
      </c>
      <c r="Z25" s="28" t="s">
        <v>140</v>
      </c>
      <c r="AA25" s="72"/>
      <c r="AB25" s="72"/>
      <c r="AC25" s="37">
        <f>(13017/13417)</f>
        <v>0.97018707609748822</v>
      </c>
      <c r="AD25" s="39" t="s">
        <v>141</v>
      </c>
      <c r="AE25" s="67"/>
      <c r="AF25" s="63"/>
      <c r="AG25" s="63"/>
    </row>
    <row r="26" spans="1:33" s="25" customFormat="1" ht="68.099999999999994" customHeight="1" x14ac:dyDescent="0.25">
      <c r="A26" s="57"/>
      <c r="B26" s="26">
        <v>67</v>
      </c>
      <c r="C26" s="26" t="s">
        <v>121</v>
      </c>
      <c r="D26" s="57"/>
      <c r="E26" s="58"/>
      <c r="F26" s="58"/>
      <c r="G26" s="58"/>
      <c r="H26" s="58"/>
      <c r="I26" s="60"/>
      <c r="J26" s="60"/>
      <c r="K26" s="60"/>
      <c r="L26" s="57"/>
      <c r="M26" s="57"/>
      <c r="N26" s="57"/>
      <c r="O26" s="57"/>
      <c r="P26" s="65"/>
      <c r="Q26" s="60"/>
      <c r="R26" s="60"/>
      <c r="S26" s="60"/>
      <c r="T26" s="63"/>
      <c r="U26" s="69"/>
      <c r="V26" s="63"/>
      <c r="W26" s="28" t="s">
        <v>142</v>
      </c>
      <c r="X26" s="27" t="s">
        <v>54</v>
      </c>
      <c r="Y26" s="28" t="s">
        <v>81</v>
      </c>
      <c r="Z26" s="28" t="s">
        <v>143</v>
      </c>
      <c r="AA26" s="72"/>
      <c r="AB26" s="72"/>
      <c r="AC26" s="29">
        <v>1</v>
      </c>
      <c r="AD26" s="39" t="s">
        <v>144</v>
      </c>
      <c r="AE26" s="67"/>
      <c r="AF26" s="63"/>
      <c r="AG26" s="63"/>
    </row>
    <row r="27" spans="1:33" s="42" customFormat="1" ht="132.94999999999999" customHeight="1" x14ac:dyDescent="0.25">
      <c r="A27" s="57"/>
      <c r="B27" s="26">
        <v>67</v>
      </c>
      <c r="C27" s="26" t="s">
        <v>121</v>
      </c>
      <c r="D27" s="57"/>
      <c r="E27" s="58"/>
      <c r="F27" s="58"/>
      <c r="G27" s="58"/>
      <c r="H27" s="58"/>
      <c r="I27" s="60"/>
      <c r="J27" s="60"/>
      <c r="K27" s="60"/>
      <c r="L27" s="57"/>
      <c r="M27" s="57"/>
      <c r="N27" s="57"/>
      <c r="O27" s="57"/>
      <c r="P27" s="38" t="s">
        <v>145</v>
      </c>
      <c r="Q27" s="60"/>
      <c r="R27" s="60"/>
      <c r="S27" s="60"/>
      <c r="T27" s="63"/>
      <c r="U27" s="69"/>
      <c r="V27" s="63"/>
      <c r="W27" s="28" t="s">
        <v>146</v>
      </c>
      <c r="X27" s="27" t="s">
        <v>54</v>
      </c>
      <c r="Y27" s="28" t="s">
        <v>81</v>
      </c>
      <c r="Z27" s="28" t="s">
        <v>147</v>
      </c>
      <c r="AA27" s="72"/>
      <c r="AB27" s="72"/>
      <c r="AC27" s="44">
        <f>19/21</f>
        <v>0.90476190476190477</v>
      </c>
      <c r="AD27" s="35" t="s">
        <v>148</v>
      </c>
      <c r="AE27" s="45">
        <f>+AC27</f>
        <v>0.90476190476190477</v>
      </c>
      <c r="AF27" s="63"/>
      <c r="AG27" s="63"/>
    </row>
    <row r="28" spans="1:33" s="33" customFormat="1" ht="135.94999999999999" customHeight="1" x14ac:dyDescent="0.25">
      <c r="A28" s="57"/>
      <c r="B28" s="26">
        <v>67</v>
      </c>
      <c r="C28" s="26" t="s">
        <v>121</v>
      </c>
      <c r="D28" s="57"/>
      <c r="E28" s="58"/>
      <c r="F28" s="58"/>
      <c r="G28" s="58"/>
      <c r="H28" s="58"/>
      <c r="I28" s="60"/>
      <c r="J28" s="60"/>
      <c r="K28" s="60"/>
      <c r="L28" s="57"/>
      <c r="M28" s="57"/>
      <c r="N28" s="57"/>
      <c r="O28" s="57"/>
      <c r="P28" s="38" t="s">
        <v>149</v>
      </c>
      <c r="Q28" s="46"/>
      <c r="R28" s="46"/>
      <c r="S28" s="47"/>
      <c r="T28" s="64"/>
      <c r="U28" s="70"/>
      <c r="V28" s="64"/>
      <c r="W28" s="28" t="s">
        <v>150</v>
      </c>
      <c r="X28" s="27" t="s">
        <v>54</v>
      </c>
      <c r="Y28" s="28" t="s">
        <v>81</v>
      </c>
      <c r="Z28" s="28" t="s">
        <v>151</v>
      </c>
      <c r="AA28" s="73"/>
      <c r="AB28" s="73"/>
      <c r="AC28" s="29">
        <v>1</v>
      </c>
      <c r="AD28" s="48" t="s">
        <v>152</v>
      </c>
      <c r="AE28" s="40">
        <f>+AC28</f>
        <v>1</v>
      </c>
      <c r="AF28" s="64"/>
      <c r="AG28" s="64"/>
    </row>
    <row r="29" spans="1:33" s="33" customFormat="1" ht="219" customHeight="1" x14ac:dyDescent="0.25">
      <c r="A29" s="26">
        <v>68</v>
      </c>
      <c r="B29" s="26">
        <v>68</v>
      </c>
      <c r="C29" s="26" t="s">
        <v>153</v>
      </c>
      <c r="D29" s="26" t="s">
        <v>154</v>
      </c>
      <c r="E29" s="49" t="s">
        <v>155</v>
      </c>
      <c r="F29" s="49" t="s">
        <v>40</v>
      </c>
      <c r="G29" s="49" t="s">
        <v>156</v>
      </c>
      <c r="H29" s="49" t="s">
        <v>157</v>
      </c>
      <c r="I29" s="50">
        <v>2</v>
      </c>
      <c r="J29" s="50">
        <v>5</v>
      </c>
      <c r="K29" s="47" t="s">
        <v>158</v>
      </c>
      <c r="L29" s="51" t="s">
        <v>50</v>
      </c>
      <c r="M29" s="51" t="s">
        <v>127</v>
      </c>
      <c r="N29" s="51" t="s">
        <v>128</v>
      </c>
      <c r="O29" s="26" t="s">
        <v>47</v>
      </c>
      <c r="P29" s="38" t="s">
        <v>159</v>
      </c>
      <c r="Q29" s="46">
        <v>0</v>
      </c>
      <c r="R29" s="46">
        <v>3</v>
      </c>
      <c r="S29" s="47" t="s">
        <v>160</v>
      </c>
      <c r="T29" s="51" t="s">
        <v>79</v>
      </c>
      <c r="U29" s="51" t="s">
        <v>45</v>
      </c>
      <c r="V29" s="51" t="s">
        <v>45</v>
      </c>
      <c r="W29" s="34" t="s">
        <v>161</v>
      </c>
      <c r="X29" s="27" t="s">
        <v>54</v>
      </c>
      <c r="Y29" s="28" t="s">
        <v>81</v>
      </c>
      <c r="Z29" s="28" t="s">
        <v>162</v>
      </c>
      <c r="AA29" s="49" t="s">
        <v>57</v>
      </c>
      <c r="AB29" s="49" t="s">
        <v>58</v>
      </c>
      <c r="AC29" s="29">
        <v>1</v>
      </c>
      <c r="AD29" s="35" t="s">
        <v>163</v>
      </c>
      <c r="AE29" s="40">
        <f>+AC29</f>
        <v>1</v>
      </c>
      <c r="AF29" s="51" t="s">
        <v>60</v>
      </c>
      <c r="AG29" s="26" t="s">
        <v>61</v>
      </c>
    </row>
    <row r="30" spans="1:33" s="33" customFormat="1" ht="198" customHeight="1" x14ac:dyDescent="0.25">
      <c r="A30" s="57">
        <v>70</v>
      </c>
      <c r="B30" s="26">
        <v>70</v>
      </c>
      <c r="C30" s="26" t="s">
        <v>153</v>
      </c>
      <c r="D30" s="57" t="s">
        <v>154</v>
      </c>
      <c r="E30" s="58" t="s">
        <v>164</v>
      </c>
      <c r="F30" s="58" t="s">
        <v>40</v>
      </c>
      <c r="G30" s="58" t="s">
        <v>165</v>
      </c>
      <c r="H30" s="58" t="s">
        <v>166</v>
      </c>
      <c r="I30" s="60">
        <v>3</v>
      </c>
      <c r="J30" s="60">
        <v>4</v>
      </c>
      <c r="K30" s="60" t="s">
        <v>167</v>
      </c>
      <c r="L30" s="57" t="s">
        <v>44</v>
      </c>
      <c r="M30" s="57" t="s">
        <v>168</v>
      </c>
      <c r="N30" s="57" t="s">
        <v>128</v>
      </c>
      <c r="O30" s="57" t="s">
        <v>47</v>
      </c>
      <c r="P30" s="38" t="s">
        <v>169</v>
      </c>
      <c r="Q30" s="59">
        <v>1</v>
      </c>
      <c r="R30" s="59">
        <v>2</v>
      </c>
      <c r="S30" s="59" t="s">
        <v>170</v>
      </c>
      <c r="T30" s="56" t="s">
        <v>79</v>
      </c>
      <c r="U30" s="56" t="s">
        <v>171</v>
      </c>
      <c r="V30" s="57" t="s">
        <v>52</v>
      </c>
      <c r="W30" s="28" t="s">
        <v>172</v>
      </c>
      <c r="X30" s="27" t="s">
        <v>54</v>
      </c>
      <c r="Y30" s="28" t="s">
        <v>173</v>
      </c>
      <c r="Z30" s="28" t="s">
        <v>174</v>
      </c>
      <c r="AA30" s="58" t="s">
        <v>57</v>
      </c>
      <c r="AB30" s="58" t="s">
        <v>58</v>
      </c>
      <c r="AC30" s="29">
        <v>1</v>
      </c>
      <c r="AD30" s="35" t="s">
        <v>175</v>
      </c>
      <c r="AE30" s="40">
        <f t="shared" ref="AE30:AE44" si="0">+AC30</f>
        <v>1</v>
      </c>
      <c r="AF30" s="57" t="s">
        <v>60</v>
      </c>
      <c r="AG30" s="57" t="s">
        <v>61</v>
      </c>
    </row>
    <row r="31" spans="1:33" s="33" customFormat="1" ht="153.94999999999999" customHeight="1" x14ac:dyDescent="0.25">
      <c r="A31" s="57"/>
      <c r="B31" s="26">
        <v>70</v>
      </c>
      <c r="C31" s="26" t="s">
        <v>153</v>
      </c>
      <c r="D31" s="57"/>
      <c r="E31" s="58"/>
      <c r="F31" s="58"/>
      <c r="G31" s="58"/>
      <c r="H31" s="58"/>
      <c r="I31" s="60"/>
      <c r="J31" s="60"/>
      <c r="K31" s="60"/>
      <c r="L31" s="57"/>
      <c r="M31" s="57"/>
      <c r="N31" s="57"/>
      <c r="O31" s="57"/>
      <c r="P31" s="38" t="s">
        <v>176</v>
      </c>
      <c r="Q31" s="59"/>
      <c r="R31" s="59"/>
      <c r="S31" s="59"/>
      <c r="T31" s="56"/>
      <c r="U31" s="56"/>
      <c r="V31" s="57"/>
      <c r="W31" s="28" t="s">
        <v>177</v>
      </c>
      <c r="X31" s="27" t="s">
        <v>54</v>
      </c>
      <c r="Y31" s="28" t="s">
        <v>81</v>
      </c>
      <c r="Z31" s="28" t="s">
        <v>178</v>
      </c>
      <c r="AA31" s="58"/>
      <c r="AB31" s="58"/>
      <c r="AC31" s="37">
        <f>70/70</f>
        <v>1</v>
      </c>
      <c r="AD31" s="35" t="s">
        <v>179</v>
      </c>
      <c r="AE31" s="40">
        <f t="shared" si="0"/>
        <v>1</v>
      </c>
      <c r="AF31" s="57"/>
      <c r="AG31" s="57"/>
    </row>
    <row r="32" spans="1:33" s="33" customFormat="1" ht="171.95" customHeight="1" x14ac:dyDescent="0.25">
      <c r="A32" s="57"/>
      <c r="B32" s="26">
        <v>70</v>
      </c>
      <c r="C32" s="26" t="s">
        <v>153</v>
      </c>
      <c r="D32" s="57"/>
      <c r="E32" s="58"/>
      <c r="F32" s="58"/>
      <c r="G32" s="58"/>
      <c r="H32" s="58"/>
      <c r="I32" s="60"/>
      <c r="J32" s="60"/>
      <c r="K32" s="60"/>
      <c r="L32" s="57"/>
      <c r="M32" s="57"/>
      <c r="N32" s="57"/>
      <c r="O32" s="57"/>
      <c r="P32" s="38" t="s">
        <v>180</v>
      </c>
      <c r="Q32" s="59"/>
      <c r="R32" s="59"/>
      <c r="S32" s="59"/>
      <c r="T32" s="56"/>
      <c r="U32" s="56"/>
      <c r="V32" s="57"/>
      <c r="W32" s="34" t="s">
        <v>181</v>
      </c>
      <c r="X32" s="27" t="s">
        <v>54</v>
      </c>
      <c r="Y32" s="28" t="s">
        <v>81</v>
      </c>
      <c r="Z32" s="28" t="s">
        <v>182</v>
      </c>
      <c r="AA32" s="58"/>
      <c r="AB32" s="58"/>
      <c r="AC32" s="29">
        <v>1</v>
      </c>
      <c r="AD32" s="35" t="s">
        <v>183</v>
      </c>
      <c r="AE32" s="40">
        <f t="shared" si="0"/>
        <v>1</v>
      </c>
      <c r="AF32" s="57"/>
      <c r="AG32" s="57"/>
    </row>
    <row r="33" spans="1:33" s="25" customFormat="1" ht="132" customHeight="1" x14ac:dyDescent="0.25">
      <c r="A33" s="57"/>
      <c r="B33" s="26">
        <v>70</v>
      </c>
      <c r="C33" s="26" t="s">
        <v>153</v>
      </c>
      <c r="D33" s="57"/>
      <c r="E33" s="58"/>
      <c r="F33" s="58"/>
      <c r="G33" s="58"/>
      <c r="H33" s="58"/>
      <c r="I33" s="60"/>
      <c r="J33" s="60"/>
      <c r="K33" s="60"/>
      <c r="L33" s="57"/>
      <c r="M33" s="57"/>
      <c r="N33" s="57"/>
      <c r="O33" s="57"/>
      <c r="P33" s="38" t="s">
        <v>184</v>
      </c>
      <c r="Q33" s="59"/>
      <c r="R33" s="59"/>
      <c r="S33" s="59"/>
      <c r="T33" s="56"/>
      <c r="U33" s="56"/>
      <c r="V33" s="57"/>
      <c r="W33" s="28" t="s">
        <v>185</v>
      </c>
      <c r="X33" s="28" t="s">
        <v>186</v>
      </c>
      <c r="Y33" s="28" t="s">
        <v>88</v>
      </c>
      <c r="Z33" s="28" t="s">
        <v>187</v>
      </c>
      <c r="AA33" s="58"/>
      <c r="AB33" s="58"/>
      <c r="AC33" s="37">
        <v>1</v>
      </c>
      <c r="AD33" s="32" t="s">
        <v>188</v>
      </c>
      <c r="AE33" s="40">
        <f t="shared" si="0"/>
        <v>1</v>
      </c>
      <c r="AF33" s="57"/>
      <c r="AG33" s="57"/>
    </row>
    <row r="34" spans="1:33" s="42" customFormat="1" ht="189.95" customHeight="1" x14ac:dyDescent="0.25">
      <c r="A34" s="57">
        <v>73</v>
      </c>
      <c r="B34" s="26">
        <v>73</v>
      </c>
      <c r="C34" s="26" t="s">
        <v>153</v>
      </c>
      <c r="D34" s="57" t="s">
        <v>154</v>
      </c>
      <c r="E34" s="58" t="s">
        <v>189</v>
      </c>
      <c r="F34" s="58" t="s">
        <v>40</v>
      </c>
      <c r="G34" s="58" t="s">
        <v>190</v>
      </c>
      <c r="H34" s="58" t="s">
        <v>191</v>
      </c>
      <c r="I34" s="60">
        <v>3</v>
      </c>
      <c r="J34" s="60">
        <v>4</v>
      </c>
      <c r="K34" s="60" t="s">
        <v>167</v>
      </c>
      <c r="L34" s="57" t="s">
        <v>44</v>
      </c>
      <c r="M34" s="57" t="s">
        <v>168</v>
      </c>
      <c r="N34" s="57" t="s">
        <v>128</v>
      </c>
      <c r="O34" s="57" t="s">
        <v>47</v>
      </c>
      <c r="P34" s="38" t="s">
        <v>169</v>
      </c>
      <c r="Q34" s="59">
        <v>1</v>
      </c>
      <c r="R34" s="59">
        <v>2</v>
      </c>
      <c r="S34" s="59" t="s">
        <v>170</v>
      </c>
      <c r="T34" s="56" t="s">
        <v>79</v>
      </c>
      <c r="U34" s="56" t="s">
        <v>171</v>
      </c>
      <c r="V34" s="57" t="s">
        <v>52</v>
      </c>
      <c r="W34" s="28" t="s">
        <v>172</v>
      </c>
      <c r="X34" s="27" t="s">
        <v>54</v>
      </c>
      <c r="Y34" s="28" t="s">
        <v>173</v>
      </c>
      <c r="Z34" s="28" t="s">
        <v>192</v>
      </c>
      <c r="AA34" s="58" t="s">
        <v>57</v>
      </c>
      <c r="AB34" s="58" t="s">
        <v>58</v>
      </c>
      <c r="AC34" s="40">
        <f>3126/3294</f>
        <v>0.94899817850637525</v>
      </c>
      <c r="AD34" s="35" t="s">
        <v>193</v>
      </c>
      <c r="AE34" s="40">
        <f t="shared" si="0"/>
        <v>0.94899817850637525</v>
      </c>
      <c r="AF34" s="57" t="s">
        <v>60</v>
      </c>
      <c r="AG34" s="57" t="s">
        <v>61</v>
      </c>
    </row>
    <row r="35" spans="1:33" s="33" customFormat="1" ht="156.94999999999999" customHeight="1" x14ac:dyDescent="0.25">
      <c r="A35" s="57"/>
      <c r="B35" s="26">
        <v>73</v>
      </c>
      <c r="C35" s="26" t="s">
        <v>153</v>
      </c>
      <c r="D35" s="57"/>
      <c r="E35" s="58"/>
      <c r="F35" s="58"/>
      <c r="G35" s="58"/>
      <c r="H35" s="58"/>
      <c r="I35" s="60"/>
      <c r="J35" s="60"/>
      <c r="K35" s="60"/>
      <c r="L35" s="57"/>
      <c r="M35" s="57"/>
      <c r="N35" s="57"/>
      <c r="O35" s="57"/>
      <c r="P35" s="38" t="s">
        <v>176</v>
      </c>
      <c r="Q35" s="59"/>
      <c r="R35" s="59"/>
      <c r="S35" s="59"/>
      <c r="T35" s="56"/>
      <c r="U35" s="56"/>
      <c r="V35" s="57"/>
      <c r="W35" s="28" t="s">
        <v>177</v>
      </c>
      <c r="X35" s="27" t="s">
        <v>54</v>
      </c>
      <c r="Y35" s="28" t="s">
        <v>81</v>
      </c>
      <c r="Z35" s="28" t="s">
        <v>178</v>
      </c>
      <c r="AA35" s="58"/>
      <c r="AB35" s="58"/>
      <c r="AC35" s="37">
        <f>70/70</f>
        <v>1</v>
      </c>
      <c r="AD35" s="35" t="s">
        <v>179</v>
      </c>
      <c r="AE35" s="40">
        <f t="shared" si="0"/>
        <v>1</v>
      </c>
      <c r="AF35" s="57"/>
      <c r="AG35" s="57"/>
    </row>
    <row r="36" spans="1:33" s="33" customFormat="1" ht="135" x14ac:dyDescent="0.25">
      <c r="A36" s="57"/>
      <c r="B36" s="26">
        <v>73</v>
      </c>
      <c r="C36" s="26" t="s">
        <v>153</v>
      </c>
      <c r="D36" s="57"/>
      <c r="E36" s="58"/>
      <c r="F36" s="58"/>
      <c r="G36" s="58"/>
      <c r="H36" s="58"/>
      <c r="I36" s="60"/>
      <c r="J36" s="60"/>
      <c r="K36" s="60"/>
      <c r="L36" s="57"/>
      <c r="M36" s="57"/>
      <c r="N36" s="57"/>
      <c r="O36" s="57"/>
      <c r="P36" s="38" t="s">
        <v>194</v>
      </c>
      <c r="Q36" s="59"/>
      <c r="R36" s="59"/>
      <c r="S36" s="59"/>
      <c r="T36" s="56"/>
      <c r="U36" s="56"/>
      <c r="V36" s="57"/>
      <c r="W36" s="28" t="s">
        <v>195</v>
      </c>
      <c r="X36" s="27" t="s">
        <v>54</v>
      </c>
      <c r="Y36" s="28" t="s">
        <v>81</v>
      </c>
      <c r="Z36" s="28" t="s">
        <v>196</v>
      </c>
      <c r="AA36" s="58"/>
      <c r="AB36" s="58"/>
      <c r="AC36" s="23">
        <v>1</v>
      </c>
      <c r="AD36" s="52" t="s">
        <v>59</v>
      </c>
      <c r="AE36" s="40">
        <f t="shared" si="0"/>
        <v>1</v>
      </c>
      <c r="AF36" s="57"/>
      <c r="AG36" s="57"/>
    </row>
    <row r="37" spans="1:33" s="25" customFormat="1" ht="135" x14ac:dyDescent="0.25">
      <c r="A37" s="57"/>
      <c r="B37" s="26">
        <v>73</v>
      </c>
      <c r="C37" s="26" t="s">
        <v>153</v>
      </c>
      <c r="D37" s="57"/>
      <c r="E37" s="58"/>
      <c r="F37" s="58"/>
      <c r="G37" s="58"/>
      <c r="H37" s="58"/>
      <c r="I37" s="60"/>
      <c r="J37" s="60"/>
      <c r="K37" s="60"/>
      <c r="L37" s="57"/>
      <c r="M37" s="57"/>
      <c r="N37" s="57"/>
      <c r="O37" s="57"/>
      <c r="P37" s="38" t="s">
        <v>184</v>
      </c>
      <c r="Q37" s="59"/>
      <c r="R37" s="59"/>
      <c r="S37" s="59"/>
      <c r="T37" s="56"/>
      <c r="U37" s="56"/>
      <c r="V37" s="57"/>
      <c r="W37" s="28" t="s">
        <v>185</v>
      </c>
      <c r="X37" s="28" t="s">
        <v>186</v>
      </c>
      <c r="Y37" s="28" t="s">
        <v>88</v>
      </c>
      <c r="Z37" s="28" t="s">
        <v>187</v>
      </c>
      <c r="AA37" s="58"/>
      <c r="AB37" s="58"/>
      <c r="AC37" s="37">
        <v>1</v>
      </c>
      <c r="AD37" s="32" t="s">
        <v>188</v>
      </c>
      <c r="AE37" s="40">
        <f t="shared" si="0"/>
        <v>1</v>
      </c>
      <c r="AF37" s="57"/>
      <c r="AG37" s="57"/>
    </row>
    <row r="38" spans="1:33" s="33" customFormat="1" ht="296.25" customHeight="1" x14ac:dyDescent="0.25">
      <c r="A38" s="57">
        <v>75</v>
      </c>
      <c r="B38" s="26">
        <v>75</v>
      </c>
      <c r="C38" s="26" t="s">
        <v>197</v>
      </c>
      <c r="D38" s="57" t="s">
        <v>197</v>
      </c>
      <c r="E38" s="58" t="s">
        <v>198</v>
      </c>
      <c r="F38" s="58" t="s">
        <v>40</v>
      </c>
      <c r="G38" s="58" t="s">
        <v>199</v>
      </c>
      <c r="H38" s="58" t="s">
        <v>200</v>
      </c>
      <c r="I38" s="60">
        <v>3</v>
      </c>
      <c r="J38" s="60">
        <v>3</v>
      </c>
      <c r="K38" s="60" t="s">
        <v>43</v>
      </c>
      <c r="L38" s="57" t="s">
        <v>44</v>
      </c>
      <c r="M38" s="61" t="s">
        <v>45</v>
      </c>
      <c r="N38" s="57" t="s">
        <v>46</v>
      </c>
      <c r="O38" s="57" t="s">
        <v>47</v>
      </c>
      <c r="P38" s="38" t="s">
        <v>201</v>
      </c>
      <c r="Q38" s="60">
        <v>1</v>
      </c>
      <c r="R38" s="60">
        <v>1</v>
      </c>
      <c r="S38" s="60" t="s">
        <v>78</v>
      </c>
      <c r="T38" s="57" t="s">
        <v>79</v>
      </c>
      <c r="U38" s="57" t="s">
        <v>51</v>
      </c>
      <c r="V38" s="57" t="s">
        <v>52</v>
      </c>
      <c r="W38" s="28" t="s">
        <v>202</v>
      </c>
      <c r="X38" s="28" t="s">
        <v>203</v>
      </c>
      <c r="Y38" s="28" t="s">
        <v>81</v>
      </c>
      <c r="Z38" s="28" t="s">
        <v>204</v>
      </c>
      <c r="AA38" s="58" t="s">
        <v>205</v>
      </c>
      <c r="AB38" s="58" t="s">
        <v>206</v>
      </c>
      <c r="AC38" s="40">
        <f>(100%*3+92%)/4</f>
        <v>0.98</v>
      </c>
      <c r="AD38" s="32" t="s">
        <v>207</v>
      </c>
      <c r="AE38" s="40">
        <f t="shared" si="0"/>
        <v>0.98</v>
      </c>
      <c r="AF38" s="57" t="s">
        <v>60</v>
      </c>
      <c r="AG38" s="57" t="s">
        <v>61</v>
      </c>
    </row>
    <row r="39" spans="1:33" s="33" customFormat="1" ht="150" x14ac:dyDescent="0.25">
      <c r="A39" s="57"/>
      <c r="B39" s="26">
        <v>75</v>
      </c>
      <c r="C39" s="26" t="s">
        <v>197</v>
      </c>
      <c r="D39" s="57"/>
      <c r="E39" s="58"/>
      <c r="F39" s="58"/>
      <c r="G39" s="58"/>
      <c r="H39" s="58"/>
      <c r="I39" s="60"/>
      <c r="J39" s="60"/>
      <c r="K39" s="60"/>
      <c r="L39" s="57"/>
      <c r="M39" s="61"/>
      <c r="N39" s="57"/>
      <c r="O39" s="57"/>
      <c r="P39" s="38" t="s">
        <v>208</v>
      </c>
      <c r="Q39" s="60"/>
      <c r="R39" s="60"/>
      <c r="S39" s="60"/>
      <c r="T39" s="57"/>
      <c r="U39" s="57"/>
      <c r="V39" s="57"/>
      <c r="W39" s="28" t="s">
        <v>209</v>
      </c>
      <c r="X39" s="28" t="s">
        <v>210</v>
      </c>
      <c r="Y39" s="28" t="s">
        <v>81</v>
      </c>
      <c r="Z39" s="28" t="s">
        <v>211</v>
      </c>
      <c r="AA39" s="58"/>
      <c r="AB39" s="58"/>
      <c r="AC39" s="29">
        <v>0.76</v>
      </c>
      <c r="AD39" s="32" t="s">
        <v>212</v>
      </c>
      <c r="AE39" s="40">
        <f t="shared" si="0"/>
        <v>0.76</v>
      </c>
      <c r="AF39" s="57"/>
      <c r="AG39" s="57"/>
    </row>
    <row r="40" spans="1:33" s="33" customFormat="1" ht="135" customHeight="1" x14ac:dyDescent="0.25">
      <c r="A40" s="57">
        <v>88</v>
      </c>
      <c r="B40" s="26">
        <v>88</v>
      </c>
      <c r="C40" s="26" t="s">
        <v>197</v>
      </c>
      <c r="D40" s="57" t="s">
        <v>197</v>
      </c>
      <c r="E40" s="58" t="s">
        <v>213</v>
      </c>
      <c r="F40" s="58" t="s">
        <v>40</v>
      </c>
      <c r="G40" s="58" t="s">
        <v>214</v>
      </c>
      <c r="H40" s="58" t="s">
        <v>215</v>
      </c>
      <c r="I40" s="60">
        <v>3</v>
      </c>
      <c r="J40" s="60">
        <v>2</v>
      </c>
      <c r="K40" s="60" t="s">
        <v>216</v>
      </c>
      <c r="L40" s="57" t="s">
        <v>44</v>
      </c>
      <c r="M40" s="57" t="s">
        <v>171</v>
      </c>
      <c r="N40" s="57" t="s">
        <v>45</v>
      </c>
      <c r="O40" s="57" t="s">
        <v>47</v>
      </c>
      <c r="P40" s="38" t="s">
        <v>217</v>
      </c>
      <c r="Q40" s="59">
        <v>1</v>
      </c>
      <c r="R40" s="59">
        <v>0</v>
      </c>
      <c r="S40" s="59" t="s">
        <v>78</v>
      </c>
      <c r="T40" s="56" t="s">
        <v>79</v>
      </c>
      <c r="U40" s="56" t="s">
        <v>51</v>
      </c>
      <c r="V40" s="57" t="s">
        <v>52</v>
      </c>
      <c r="W40" s="28" t="s">
        <v>218</v>
      </c>
      <c r="X40" s="28" t="s">
        <v>219</v>
      </c>
      <c r="Y40" s="28" t="s">
        <v>81</v>
      </c>
      <c r="Z40" s="28" t="s">
        <v>220</v>
      </c>
      <c r="AA40" s="58" t="s">
        <v>205</v>
      </c>
      <c r="AB40" s="58" t="s">
        <v>221</v>
      </c>
      <c r="AC40" s="39" t="s">
        <v>222</v>
      </c>
      <c r="AD40" s="32" t="s">
        <v>223</v>
      </c>
      <c r="AE40" s="40" t="str">
        <f t="shared" si="0"/>
        <v>NA</v>
      </c>
      <c r="AF40" s="57" t="s">
        <v>60</v>
      </c>
      <c r="AG40" s="57" t="s">
        <v>61</v>
      </c>
    </row>
    <row r="41" spans="1:33" s="33" customFormat="1" ht="255" customHeight="1" x14ac:dyDescent="0.25">
      <c r="A41" s="57"/>
      <c r="B41" s="26">
        <v>88</v>
      </c>
      <c r="C41" s="26" t="s">
        <v>197</v>
      </c>
      <c r="D41" s="57"/>
      <c r="E41" s="58"/>
      <c r="F41" s="58"/>
      <c r="G41" s="58"/>
      <c r="H41" s="58"/>
      <c r="I41" s="60"/>
      <c r="J41" s="60"/>
      <c r="K41" s="60"/>
      <c r="L41" s="57"/>
      <c r="M41" s="57"/>
      <c r="N41" s="57"/>
      <c r="O41" s="57"/>
      <c r="P41" s="38" t="s">
        <v>224</v>
      </c>
      <c r="Q41" s="59"/>
      <c r="R41" s="59"/>
      <c r="S41" s="59"/>
      <c r="T41" s="56"/>
      <c r="U41" s="56"/>
      <c r="V41" s="57"/>
      <c r="W41" s="28" t="s">
        <v>225</v>
      </c>
      <c r="X41" s="28" t="s">
        <v>226</v>
      </c>
      <c r="Y41" s="28" t="s">
        <v>81</v>
      </c>
      <c r="Z41" s="28" t="s">
        <v>227</v>
      </c>
      <c r="AA41" s="58"/>
      <c r="AB41" s="58"/>
      <c r="AC41" s="37">
        <f>150/2657</f>
        <v>5.6454648099360183E-2</v>
      </c>
      <c r="AD41" s="53" t="s">
        <v>228</v>
      </c>
      <c r="AE41" s="40">
        <f t="shared" si="0"/>
        <v>5.6454648099360183E-2</v>
      </c>
      <c r="AF41" s="57"/>
      <c r="AG41" s="57"/>
    </row>
    <row r="42" spans="1:33" s="33" customFormat="1" ht="408.95" customHeight="1" x14ac:dyDescent="0.25">
      <c r="A42" s="26">
        <v>91</v>
      </c>
      <c r="B42" s="26">
        <v>91</v>
      </c>
      <c r="C42" s="26" t="s">
        <v>38</v>
      </c>
      <c r="D42" s="26" t="s">
        <v>38</v>
      </c>
      <c r="E42" s="49" t="s">
        <v>229</v>
      </c>
      <c r="F42" s="49" t="s">
        <v>40</v>
      </c>
      <c r="G42" s="49" t="s">
        <v>230</v>
      </c>
      <c r="H42" s="49" t="s">
        <v>231</v>
      </c>
      <c r="I42" s="50">
        <v>3</v>
      </c>
      <c r="J42" s="50">
        <v>3</v>
      </c>
      <c r="K42" s="47" t="s">
        <v>43</v>
      </c>
      <c r="L42" s="51" t="s">
        <v>44</v>
      </c>
      <c r="M42" s="51" t="s">
        <v>45</v>
      </c>
      <c r="N42" s="51" t="s">
        <v>46</v>
      </c>
      <c r="O42" s="26" t="s">
        <v>232</v>
      </c>
      <c r="P42" s="38" t="s">
        <v>233</v>
      </c>
      <c r="Q42" s="46">
        <v>3</v>
      </c>
      <c r="R42" s="50">
        <v>3</v>
      </c>
      <c r="S42" s="47" t="s">
        <v>43</v>
      </c>
      <c r="T42" s="51" t="s">
        <v>44</v>
      </c>
      <c r="U42" s="51" t="s">
        <v>45</v>
      </c>
      <c r="V42" s="51" t="s">
        <v>46</v>
      </c>
      <c r="W42" s="34" t="s">
        <v>234</v>
      </c>
      <c r="X42" s="28" t="s">
        <v>54</v>
      </c>
      <c r="Y42" s="28" t="s">
        <v>173</v>
      </c>
      <c r="Z42" s="28" t="s">
        <v>235</v>
      </c>
      <c r="AA42" s="49" t="s">
        <v>57</v>
      </c>
      <c r="AB42" s="49" t="s">
        <v>58</v>
      </c>
      <c r="AC42" s="29">
        <v>1</v>
      </c>
      <c r="AD42" s="35" t="s">
        <v>236</v>
      </c>
      <c r="AE42" s="40">
        <f t="shared" si="0"/>
        <v>1</v>
      </c>
      <c r="AF42" s="51" t="s">
        <v>60</v>
      </c>
      <c r="AG42" s="26" t="s">
        <v>61</v>
      </c>
    </row>
    <row r="43" spans="1:33" s="33" customFormat="1" ht="180.95" customHeight="1" x14ac:dyDescent="0.25">
      <c r="A43" s="26">
        <v>101</v>
      </c>
      <c r="B43" s="26">
        <v>101</v>
      </c>
      <c r="C43" s="26" t="s">
        <v>237</v>
      </c>
      <c r="D43" s="26" t="s">
        <v>237</v>
      </c>
      <c r="E43" s="49" t="s">
        <v>238</v>
      </c>
      <c r="F43" s="49" t="s">
        <v>40</v>
      </c>
      <c r="G43" s="49" t="s">
        <v>239</v>
      </c>
      <c r="H43" s="49" t="s">
        <v>240</v>
      </c>
      <c r="I43" s="50">
        <v>2</v>
      </c>
      <c r="J43" s="50">
        <v>5</v>
      </c>
      <c r="K43" s="47" t="s">
        <v>158</v>
      </c>
      <c r="L43" s="51" t="s">
        <v>50</v>
      </c>
      <c r="M43" s="51" t="s">
        <v>127</v>
      </c>
      <c r="N43" s="51" t="s">
        <v>128</v>
      </c>
      <c r="O43" s="26" t="s">
        <v>232</v>
      </c>
      <c r="P43" s="38" t="s">
        <v>233</v>
      </c>
      <c r="Q43" s="46">
        <v>0</v>
      </c>
      <c r="R43" s="46">
        <v>3</v>
      </c>
      <c r="S43" s="47" t="s">
        <v>160</v>
      </c>
      <c r="T43" s="51" t="s">
        <v>79</v>
      </c>
      <c r="U43" s="51" t="s">
        <v>45</v>
      </c>
      <c r="V43" s="51" t="s">
        <v>45</v>
      </c>
      <c r="W43" s="34" t="s">
        <v>234</v>
      </c>
      <c r="X43" s="28" t="s">
        <v>54</v>
      </c>
      <c r="Y43" s="28" t="s">
        <v>173</v>
      </c>
      <c r="Z43" s="28" t="s">
        <v>235</v>
      </c>
      <c r="AA43" s="49" t="s">
        <v>57</v>
      </c>
      <c r="AB43" s="49" t="s">
        <v>58</v>
      </c>
      <c r="AC43" s="29">
        <v>1</v>
      </c>
      <c r="AD43" s="35" t="s">
        <v>236</v>
      </c>
      <c r="AE43" s="40">
        <f t="shared" si="0"/>
        <v>1</v>
      </c>
      <c r="AF43" s="51" t="s">
        <v>60</v>
      </c>
      <c r="AG43" s="26" t="s">
        <v>61</v>
      </c>
    </row>
    <row r="44" spans="1:33" s="25" customFormat="1" ht="114.75" customHeight="1" x14ac:dyDescent="0.25">
      <c r="A44" s="26">
        <v>124</v>
      </c>
      <c r="B44" s="26">
        <v>124</v>
      </c>
      <c r="C44" s="26" t="s">
        <v>241</v>
      </c>
      <c r="D44" s="26" t="s">
        <v>241</v>
      </c>
      <c r="E44" s="49" t="s">
        <v>242</v>
      </c>
      <c r="F44" s="49" t="s">
        <v>40</v>
      </c>
      <c r="G44" s="49" t="s">
        <v>243</v>
      </c>
      <c r="H44" s="49" t="s">
        <v>244</v>
      </c>
      <c r="I44" s="50">
        <v>3</v>
      </c>
      <c r="J44" s="50">
        <v>3</v>
      </c>
      <c r="K44" s="47" t="s">
        <v>43</v>
      </c>
      <c r="L44" s="51" t="s">
        <v>44</v>
      </c>
      <c r="M44" s="51" t="s">
        <v>45</v>
      </c>
      <c r="N44" s="51" t="s">
        <v>46</v>
      </c>
      <c r="O44" s="26" t="s">
        <v>232</v>
      </c>
      <c r="P44" s="38"/>
      <c r="Q44" s="46">
        <v>3</v>
      </c>
      <c r="R44" s="50">
        <v>3</v>
      </c>
      <c r="S44" s="47" t="s">
        <v>43</v>
      </c>
      <c r="T44" s="51" t="s">
        <v>44</v>
      </c>
      <c r="U44" s="51" t="s">
        <v>45</v>
      </c>
      <c r="V44" s="51" t="s">
        <v>46</v>
      </c>
      <c r="W44" s="28"/>
      <c r="X44" s="27" t="s">
        <v>63</v>
      </c>
      <c r="Y44" s="28"/>
      <c r="Z44" s="28"/>
      <c r="AA44" s="49"/>
      <c r="AB44" s="49"/>
      <c r="AC44" s="54" t="s">
        <v>222</v>
      </c>
      <c r="AD44" s="55" t="s">
        <v>222</v>
      </c>
      <c r="AE44" s="40" t="str">
        <f t="shared" si="0"/>
        <v>NA</v>
      </c>
      <c r="AF44" s="51" t="s">
        <v>60</v>
      </c>
      <c r="AG44" s="26" t="s">
        <v>245</v>
      </c>
    </row>
  </sheetData>
  <autoFilter ref="A8:XFD44" xr:uid="{CFD61AE8-6E11-2246-861B-209BCFBFA345}"/>
  <mergeCells count="220">
    <mergeCell ref="A1:Z2"/>
    <mergeCell ref="A3:Z3"/>
    <mergeCell ref="A6:H6"/>
    <mergeCell ref="I6:V6"/>
    <mergeCell ref="W6:X6"/>
    <mergeCell ref="Y6:Z6"/>
    <mergeCell ref="AA6:AB6"/>
    <mergeCell ref="AC6:AG6"/>
    <mergeCell ref="A7:A8"/>
    <mergeCell ref="D7:D8"/>
    <mergeCell ref="E7:E8"/>
    <mergeCell ref="F7:F8"/>
    <mergeCell ref="G7:G8"/>
    <mergeCell ref="H7:H8"/>
    <mergeCell ref="I7:K7"/>
    <mergeCell ref="L7:N7"/>
    <mergeCell ref="Y7:Y8"/>
    <mergeCell ref="Z7:Z8"/>
    <mergeCell ref="AA7:AA8"/>
    <mergeCell ref="AB7:AB8"/>
    <mergeCell ref="AC7:AE7"/>
    <mergeCell ref="AF7:AG7"/>
    <mergeCell ref="O7:O8"/>
    <mergeCell ref="P7:P8"/>
    <mergeCell ref="Q7:S7"/>
    <mergeCell ref="T7:V7"/>
    <mergeCell ref="W7:W8"/>
    <mergeCell ref="X7:X8"/>
    <mergeCell ref="I9:I12"/>
    <mergeCell ref="J9:J12"/>
    <mergeCell ref="K9:K12"/>
    <mergeCell ref="L9:L12"/>
    <mergeCell ref="M9:M12"/>
    <mergeCell ref="N9:N12"/>
    <mergeCell ref="A9:A12"/>
    <mergeCell ref="D9:D12"/>
    <mergeCell ref="E9:E12"/>
    <mergeCell ref="F9:F12"/>
    <mergeCell ref="G9:G12"/>
    <mergeCell ref="H9:H12"/>
    <mergeCell ref="P13:P18"/>
    <mergeCell ref="Q13:Q18"/>
    <mergeCell ref="AG9:AG12"/>
    <mergeCell ref="A13:A18"/>
    <mergeCell ref="D13:D18"/>
    <mergeCell ref="E13:E18"/>
    <mergeCell ref="F13:F18"/>
    <mergeCell ref="G13:G18"/>
    <mergeCell ref="H13:H18"/>
    <mergeCell ref="I13:I18"/>
    <mergeCell ref="J13:J18"/>
    <mergeCell ref="K13:K18"/>
    <mergeCell ref="U9:U12"/>
    <mergeCell ref="V9:V12"/>
    <mergeCell ref="AA9:AA12"/>
    <mergeCell ref="AB9:AB12"/>
    <mergeCell ref="AE9:AE12"/>
    <mergeCell ref="AF9:AF12"/>
    <mergeCell ref="O9:O12"/>
    <mergeCell ref="P9:P12"/>
    <mergeCell ref="Q9:Q12"/>
    <mergeCell ref="R9:R12"/>
    <mergeCell ref="S9:S12"/>
    <mergeCell ref="T9:T12"/>
    <mergeCell ref="K19:K21"/>
    <mergeCell ref="L19:L21"/>
    <mergeCell ref="M19:M21"/>
    <mergeCell ref="N19:N21"/>
    <mergeCell ref="AB13:AB18"/>
    <mergeCell ref="AE13:AE18"/>
    <mergeCell ref="AF13:AF18"/>
    <mergeCell ref="AG13:AG18"/>
    <mergeCell ref="A19:A21"/>
    <mergeCell ref="D19:D21"/>
    <mergeCell ref="E19:E21"/>
    <mergeCell ref="F19:F21"/>
    <mergeCell ref="G19:G21"/>
    <mergeCell ref="H19:H21"/>
    <mergeCell ref="R13:R18"/>
    <mergeCell ref="S13:S18"/>
    <mergeCell ref="T13:T18"/>
    <mergeCell ref="U13:U18"/>
    <mergeCell ref="V13:V18"/>
    <mergeCell ref="AA13:AA18"/>
    <mergeCell ref="L13:L18"/>
    <mergeCell ref="M13:M18"/>
    <mergeCell ref="N13:N18"/>
    <mergeCell ref="O13:O18"/>
    <mergeCell ref="AG19:AG21"/>
    <mergeCell ref="A22:A28"/>
    <mergeCell ref="D22:D28"/>
    <mergeCell ref="E22:E28"/>
    <mergeCell ref="F22:F28"/>
    <mergeCell ref="G22:G28"/>
    <mergeCell ref="H22:H28"/>
    <mergeCell ref="I22:I28"/>
    <mergeCell ref="J22:J28"/>
    <mergeCell ref="K22:K28"/>
    <mergeCell ref="U19:U21"/>
    <mergeCell ref="V19:V21"/>
    <mergeCell ref="AA19:AA21"/>
    <mergeCell ref="AB19:AB21"/>
    <mergeCell ref="AE19:AE20"/>
    <mergeCell ref="AF19:AF21"/>
    <mergeCell ref="O19:O21"/>
    <mergeCell ref="P19:P20"/>
    <mergeCell ref="Q19:Q21"/>
    <mergeCell ref="R19:R21"/>
    <mergeCell ref="S19:S21"/>
    <mergeCell ref="T19:T21"/>
    <mergeCell ref="I19:I21"/>
    <mergeCell ref="J19:J21"/>
    <mergeCell ref="AF22:AF28"/>
    <mergeCell ref="AG22:AG28"/>
    <mergeCell ref="P23:P26"/>
    <mergeCell ref="AE23:AE26"/>
    <mergeCell ref="A30:A33"/>
    <mergeCell ref="D30:D33"/>
    <mergeCell ref="E30:E33"/>
    <mergeCell ref="F30:F33"/>
    <mergeCell ref="G30:G33"/>
    <mergeCell ref="H30:H33"/>
    <mergeCell ref="S22:S27"/>
    <mergeCell ref="T22:T28"/>
    <mergeCell ref="U22:U28"/>
    <mergeCell ref="V22:V28"/>
    <mergeCell ref="AA22:AA28"/>
    <mergeCell ref="AB22:AB28"/>
    <mergeCell ref="L22:L28"/>
    <mergeCell ref="M22:M28"/>
    <mergeCell ref="N22:N28"/>
    <mergeCell ref="O22:O28"/>
    <mergeCell ref="Q22:Q27"/>
    <mergeCell ref="R22:R27"/>
    <mergeCell ref="AF30:AF33"/>
    <mergeCell ref="AG30:AG33"/>
    <mergeCell ref="A34:A37"/>
    <mergeCell ref="D34:D37"/>
    <mergeCell ref="E34:E37"/>
    <mergeCell ref="F34:F37"/>
    <mergeCell ref="G34:G37"/>
    <mergeCell ref="O30:O33"/>
    <mergeCell ref="Q30:Q33"/>
    <mergeCell ref="R30:R33"/>
    <mergeCell ref="S30:S33"/>
    <mergeCell ref="T30:T33"/>
    <mergeCell ref="U30:U33"/>
    <mergeCell ref="I30:I33"/>
    <mergeCell ref="J30:J33"/>
    <mergeCell ref="K30:K33"/>
    <mergeCell ref="L30:L33"/>
    <mergeCell ref="M30:M33"/>
    <mergeCell ref="N30:N33"/>
    <mergeCell ref="H34:H37"/>
    <mergeCell ref="I34:I37"/>
    <mergeCell ref="J34:J37"/>
    <mergeCell ref="K34:K37"/>
    <mergeCell ref="L34:L37"/>
    <mergeCell ref="M34:M37"/>
    <mergeCell ref="V30:V33"/>
    <mergeCell ref="AA30:AA33"/>
    <mergeCell ref="AB30:AB33"/>
    <mergeCell ref="U34:U37"/>
    <mergeCell ref="V34:V37"/>
    <mergeCell ref="AA34:AA37"/>
    <mergeCell ref="AB34:AB37"/>
    <mergeCell ref="AF34:AF37"/>
    <mergeCell ref="AG34:AG37"/>
    <mergeCell ref="N34:N37"/>
    <mergeCell ref="O34:O37"/>
    <mergeCell ref="Q34:Q37"/>
    <mergeCell ref="R34:R37"/>
    <mergeCell ref="S34:S37"/>
    <mergeCell ref="T34:T37"/>
    <mergeCell ref="AF38:AF39"/>
    <mergeCell ref="AG38:AG39"/>
    <mergeCell ref="A40:A41"/>
    <mergeCell ref="D40:D41"/>
    <mergeCell ref="E40:E41"/>
    <mergeCell ref="F40:F41"/>
    <mergeCell ref="G40:G41"/>
    <mergeCell ref="O38:O39"/>
    <mergeCell ref="Q38:Q39"/>
    <mergeCell ref="R38:R39"/>
    <mergeCell ref="S38:S39"/>
    <mergeCell ref="T38:T39"/>
    <mergeCell ref="U38:U39"/>
    <mergeCell ref="I38:I39"/>
    <mergeCell ref="J38:J39"/>
    <mergeCell ref="K38:K39"/>
    <mergeCell ref="L38:L39"/>
    <mergeCell ref="M38:M39"/>
    <mergeCell ref="N38:N39"/>
    <mergeCell ref="A38:A39"/>
    <mergeCell ref="D38:D39"/>
    <mergeCell ref="E38:E39"/>
    <mergeCell ref="F38:F39"/>
    <mergeCell ref="G38:G39"/>
    <mergeCell ref="H40:H41"/>
    <mergeCell ref="I40:I41"/>
    <mergeCell ref="J40:J41"/>
    <mergeCell ref="K40:K41"/>
    <mergeCell ref="L40:L41"/>
    <mergeCell ref="M40:M41"/>
    <mergeCell ref="V38:V39"/>
    <mergeCell ref="AA38:AA39"/>
    <mergeCell ref="AB38:AB39"/>
    <mergeCell ref="H38:H39"/>
    <mergeCell ref="U40:U41"/>
    <mergeCell ref="V40:V41"/>
    <mergeCell ref="AA40:AA41"/>
    <mergeCell ref="AB40:AB41"/>
    <mergeCell ref="AF40:AF41"/>
    <mergeCell ref="AG40:AG41"/>
    <mergeCell ref="N40:N41"/>
    <mergeCell ref="O40:O41"/>
    <mergeCell ref="Q40:Q41"/>
    <mergeCell ref="R40:R41"/>
    <mergeCell ref="S40:S41"/>
    <mergeCell ref="T40:T41"/>
  </mergeCells>
  <conditionalFormatting sqref="N38 V38 N29:N30 N40 N42:N44 V29:V30 V40 V42:V44 G22:N25 V22:V25 Q22:T22 W23:W25 V13 V9 N13 N9 V19:V20 N19:N20 Q23:S25">
    <cfRule type="cellIs" dxfId="279" priority="277" operator="equal">
      <formula>"Extremo"</formula>
    </cfRule>
    <cfRule type="cellIs" dxfId="278" priority="278" operator="equal">
      <formula>"Alto"</formula>
    </cfRule>
    <cfRule type="cellIs" dxfId="277" priority="279" operator="equal">
      <formula>"Moderado"</formula>
    </cfRule>
    <cfRule type="cellIs" dxfId="276" priority="280" operator="equal">
      <formula>"Bajo"</formula>
    </cfRule>
  </conditionalFormatting>
  <conditionalFormatting sqref="N34 V34">
    <cfRule type="cellIs" dxfId="275" priority="273" operator="equal">
      <formula>"Extremo"</formula>
    </cfRule>
    <cfRule type="cellIs" dxfId="274" priority="274" operator="equal">
      <formula>"Alto"</formula>
    </cfRule>
    <cfRule type="cellIs" dxfId="273" priority="275" operator="equal">
      <formula>"Moderado"</formula>
    </cfRule>
    <cfRule type="cellIs" dxfId="272" priority="276" operator="equal">
      <formula>"Bajo"</formula>
    </cfRule>
  </conditionalFormatting>
  <conditionalFormatting sqref="L19:L20">
    <cfRule type="cellIs" dxfId="271" priority="269" operator="equal">
      <formula>"Extremo"</formula>
    </cfRule>
    <cfRule type="cellIs" dxfId="270" priority="270" operator="equal">
      <formula>"Alto"</formula>
    </cfRule>
    <cfRule type="cellIs" dxfId="269" priority="271" operator="equal">
      <formula>"Moderado"</formula>
    </cfRule>
    <cfRule type="cellIs" dxfId="268" priority="272" operator="equal">
      <formula>"Bajo"</formula>
    </cfRule>
  </conditionalFormatting>
  <conditionalFormatting sqref="K19:K20">
    <cfRule type="cellIs" dxfId="267" priority="265" operator="equal">
      <formula>"Extremo"</formula>
    </cfRule>
    <cfRule type="cellIs" dxfId="266" priority="266" operator="equal">
      <formula>"Alto"</formula>
    </cfRule>
    <cfRule type="cellIs" dxfId="265" priority="267" operator="equal">
      <formula>"Moderado"</formula>
    </cfRule>
    <cfRule type="cellIs" dxfId="264" priority="268" operator="equal">
      <formula>"Bajo"</formula>
    </cfRule>
  </conditionalFormatting>
  <conditionalFormatting sqref="J19:J20">
    <cfRule type="cellIs" dxfId="263" priority="261" operator="equal">
      <formula>"Extremo"</formula>
    </cfRule>
    <cfRule type="cellIs" dxfId="262" priority="262" operator="equal">
      <formula>"Alto"</formula>
    </cfRule>
    <cfRule type="cellIs" dxfId="261" priority="263" operator="equal">
      <formula>"Moderado"</formula>
    </cfRule>
    <cfRule type="cellIs" dxfId="260" priority="264" operator="equal">
      <formula>"Bajo"</formula>
    </cfRule>
  </conditionalFormatting>
  <conditionalFormatting sqref="I19:I20">
    <cfRule type="cellIs" dxfId="259" priority="257" operator="equal">
      <formula>"Extremo"</formula>
    </cfRule>
    <cfRule type="cellIs" dxfId="258" priority="258" operator="equal">
      <formula>"Alto"</formula>
    </cfRule>
    <cfRule type="cellIs" dxfId="257" priority="259" operator="equal">
      <formula>"Moderado"</formula>
    </cfRule>
    <cfRule type="cellIs" dxfId="256" priority="260" operator="equal">
      <formula>"Bajo"</formula>
    </cfRule>
  </conditionalFormatting>
  <conditionalFormatting sqref="H19:H20">
    <cfRule type="cellIs" dxfId="255" priority="253" operator="equal">
      <formula>"Extremo"</formula>
    </cfRule>
    <cfRule type="cellIs" dxfId="254" priority="254" operator="equal">
      <formula>"Alto"</formula>
    </cfRule>
    <cfRule type="cellIs" dxfId="253" priority="255" operator="equal">
      <formula>"Moderado"</formula>
    </cfRule>
    <cfRule type="cellIs" dxfId="252" priority="256" operator="equal">
      <formula>"Bajo"</formula>
    </cfRule>
  </conditionalFormatting>
  <conditionalFormatting sqref="G19:G20">
    <cfRule type="cellIs" dxfId="251" priority="249" operator="equal">
      <formula>"Extremo"</formula>
    </cfRule>
    <cfRule type="cellIs" dxfId="250" priority="250" operator="equal">
      <formula>"Alto"</formula>
    </cfRule>
    <cfRule type="cellIs" dxfId="249" priority="251" operator="equal">
      <formula>"Moderado"</formula>
    </cfRule>
    <cfRule type="cellIs" dxfId="248" priority="252" operator="equal">
      <formula>"Bajo"</formula>
    </cfRule>
  </conditionalFormatting>
  <conditionalFormatting sqref="M30">
    <cfRule type="cellIs" dxfId="247" priority="245" operator="equal">
      <formula>"Extremo"</formula>
    </cfRule>
    <cfRule type="cellIs" dxfId="246" priority="246" operator="equal">
      <formula>"Alto"</formula>
    </cfRule>
    <cfRule type="cellIs" dxfId="245" priority="247" operator="equal">
      <formula>"Moderado"</formula>
    </cfRule>
    <cfRule type="cellIs" dxfId="244" priority="248" operator="equal">
      <formula>"Bajo"</formula>
    </cfRule>
  </conditionalFormatting>
  <conditionalFormatting sqref="L30">
    <cfRule type="cellIs" dxfId="243" priority="241" operator="equal">
      <formula>"Extremo"</formula>
    </cfRule>
    <cfRule type="cellIs" dxfId="242" priority="242" operator="equal">
      <formula>"Alto"</formula>
    </cfRule>
    <cfRule type="cellIs" dxfId="241" priority="243" operator="equal">
      <formula>"Moderado"</formula>
    </cfRule>
    <cfRule type="cellIs" dxfId="240" priority="244" operator="equal">
      <formula>"Bajo"</formula>
    </cfRule>
  </conditionalFormatting>
  <conditionalFormatting sqref="K30">
    <cfRule type="cellIs" dxfId="239" priority="237" operator="equal">
      <formula>"Extremo"</formula>
    </cfRule>
    <cfRule type="cellIs" dxfId="238" priority="238" operator="equal">
      <formula>"Alto"</formula>
    </cfRule>
    <cfRule type="cellIs" dxfId="237" priority="239" operator="equal">
      <formula>"Moderado"</formula>
    </cfRule>
    <cfRule type="cellIs" dxfId="236" priority="240" operator="equal">
      <formula>"Bajo"</formula>
    </cfRule>
  </conditionalFormatting>
  <conditionalFormatting sqref="J30">
    <cfRule type="cellIs" dxfId="235" priority="233" operator="equal">
      <formula>"Extremo"</formula>
    </cfRule>
    <cfRule type="cellIs" dxfId="234" priority="234" operator="equal">
      <formula>"Alto"</formula>
    </cfRule>
    <cfRule type="cellIs" dxfId="233" priority="235" operator="equal">
      <formula>"Moderado"</formula>
    </cfRule>
    <cfRule type="cellIs" dxfId="232" priority="236" operator="equal">
      <formula>"Bajo"</formula>
    </cfRule>
  </conditionalFormatting>
  <conditionalFormatting sqref="I30">
    <cfRule type="cellIs" dxfId="231" priority="229" operator="equal">
      <formula>"Extremo"</formula>
    </cfRule>
    <cfRule type="cellIs" dxfId="230" priority="230" operator="equal">
      <formula>"Alto"</formula>
    </cfRule>
    <cfRule type="cellIs" dxfId="229" priority="231" operator="equal">
      <formula>"Moderado"</formula>
    </cfRule>
    <cfRule type="cellIs" dxfId="228" priority="232" operator="equal">
      <formula>"Bajo"</formula>
    </cfRule>
  </conditionalFormatting>
  <conditionalFormatting sqref="H30">
    <cfRule type="cellIs" dxfId="227" priority="225" operator="equal">
      <formula>"Extremo"</formula>
    </cfRule>
    <cfRule type="cellIs" dxfId="226" priority="226" operator="equal">
      <formula>"Alto"</formula>
    </cfRule>
    <cfRule type="cellIs" dxfId="225" priority="227" operator="equal">
      <formula>"Moderado"</formula>
    </cfRule>
    <cfRule type="cellIs" dxfId="224" priority="228" operator="equal">
      <formula>"Bajo"</formula>
    </cfRule>
  </conditionalFormatting>
  <conditionalFormatting sqref="G30">
    <cfRule type="cellIs" dxfId="223" priority="221" operator="equal">
      <formula>"Extremo"</formula>
    </cfRule>
    <cfRule type="cellIs" dxfId="222" priority="222" operator="equal">
      <formula>"Alto"</formula>
    </cfRule>
    <cfRule type="cellIs" dxfId="221" priority="223" operator="equal">
      <formula>"Moderado"</formula>
    </cfRule>
    <cfRule type="cellIs" dxfId="220" priority="224" operator="equal">
      <formula>"Bajo"</formula>
    </cfRule>
  </conditionalFormatting>
  <conditionalFormatting sqref="F30">
    <cfRule type="cellIs" dxfId="219" priority="217" operator="equal">
      <formula>"Extremo"</formula>
    </cfRule>
    <cfRule type="cellIs" dxfId="218" priority="218" operator="equal">
      <formula>"Alto"</formula>
    </cfRule>
    <cfRule type="cellIs" dxfId="217" priority="219" operator="equal">
      <formula>"Moderado"</formula>
    </cfRule>
    <cfRule type="cellIs" dxfId="216" priority="220" operator="equal">
      <formula>"Bajo"</formula>
    </cfRule>
  </conditionalFormatting>
  <conditionalFormatting sqref="M34">
    <cfRule type="cellIs" dxfId="215" priority="213" operator="equal">
      <formula>"Extremo"</formula>
    </cfRule>
    <cfRule type="cellIs" dxfId="214" priority="214" operator="equal">
      <formula>"Alto"</formula>
    </cfRule>
    <cfRule type="cellIs" dxfId="213" priority="215" operator="equal">
      <formula>"Moderado"</formula>
    </cfRule>
    <cfRule type="cellIs" dxfId="212" priority="216" operator="equal">
      <formula>"Bajo"</formula>
    </cfRule>
  </conditionalFormatting>
  <conditionalFormatting sqref="L34">
    <cfRule type="cellIs" dxfId="211" priority="209" operator="equal">
      <formula>"Extremo"</formula>
    </cfRule>
    <cfRule type="cellIs" dxfId="210" priority="210" operator="equal">
      <formula>"Alto"</formula>
    </cfRule>
    <cfRule type="cellIs" dxfId="209" priority="211" operator="equal">
      <formula>"Moderado"</formula>
    </cfRule>
    <cfRule type="cellIs" dxfId="208" priority="212" operator="equal">
      <formula>"Bajo"</formula>
    </cfRule>
  </conditionalFormatting>
  <conditionalFormatting sqref="K34">
    <cfRule type="cellIs" dxfId="207" priority="205" operator="equal">
      <formula>"Extremo"</formula>
    </cfRule>
    <cfRule type="cellIs" dxfId="206" priority="206" operator="equal">
      <formula>"Alto"</formula>
    </cfRule>
    <cfRule type="cellIs" dxfId="205" priority="207" operator="equal">
      <formula>"Moderado"</formula>
    </cfRule>
    <cfRule type="cellIs" dxfId="204" priority="208" operator="equal">
      <formula>"Bajo"</formula>
    </cfRule>
  </conditionalFormatting>
  <conditionalFormatting sqref="J34">
    <cfRule type="cellIs" dxfId="203" priority="201" operator="equal">
      <formula>"Extremo"</formula>
    </cfRule>
    <cfRule type="cellIs" dxfId="202" priority="202" operator="equal">
      <formula>"Alto"</formula>
    </cfRule>
    <cfRule type="cellIs" dxfId="201" priority="203" operator="equal">
      <formula>"Moderado"</formula>
    </cfRule>
    <cfRule type="cellIs" dxfId="200" priority="204" operator="equal">
      <formula>"Bajo"</formula>
    </cfRule>
  </conditionalFormatting>
  <conditionalFormatting sqref="I34">
    <cfRule type="cellIs" dxfId="199" priority="197" operator="equal">
      <formula>"Extremo"</formula>
    </cfRule>
    <cfRule type="cellIs" dxfId="198" priority="198" operator="equal">
      <formula>"Alto"</formula>
    </cfRule>
    <cfRule type="cellIs" dxfId="197" priority="199" operator="equal">
      <formula>"Moderado"</formula>
    </cfRule>
    <cfRule type="cellIs" dxfId="196" priority="200" operator="equal">
      <formula>"Bajo"</formula>
    </cfRule>
  </conditionalFormatting>
  <conditionalFormatting sqref="H34">
    <cfRule type="cellIs" dxfId="195" priority="193" operator="equal">
      <formula>"Extremo"</formula>
    </cfRule>
    <cfRule type="cellIs" dxfId="194" priority="194" operator="equal">
      <formula>"Alto"</formula>
    </cfRule>
    <cfRule type="cellIs" dxfId="193" priority="195" operator="equal">
      <formula>"Moderado"</formula>
    </cfRule>
    <cfRule type="cellIs" dxfId="192" priority="196" operator="equal">
      <formula>"Bajo"</formula>
    </cfRule>
  </conditionalFormatting>
  <conditionalFormatting sqref="G34">
    <cfRule type="cellIs" dxfId="191" priority="189" operator="equal">
      <formula>"Extremo"</formula>
    </cfRule>
    <cfRule type="cellIs" dxfId="190" priority="190" operator="equal">
      <formula>"Alto"</formula>
    </cfRule>
    <cfRule type="cellIs" dxfId="189" priority="191" operator="equal">
      <formula>"Moderado"</formula>
    </cfRule>
    <cfRule type="cellIs" dxfId="188" priority="192" operator="equal">
      <formula>"Bajo"</formula>
    </cfRule>
  </conditionalFormatting>
  <conditionalFormatting sqref="L38">
    <cfRule type="cellIs" dxfId="187" priority="185" operator="equal">
      <formula>"Extremo"</formula>
    </cfRule>
    <cfRule type="cellIs" dxfId="186" priority="186" operator="equal">
      <formula>"Alto"</formula>
    </cfRule>
    <cfRule type="cellIs" dxfId="185" priority="187" operator="equal">
      <formula>"Moderado"</formula>
    </cfRule>
    <cfRule type="cellIs" dxfId="184" priority="188" operator="equal">
      <formula>"Bajo"</formula>
    </cfRule>
  </conditionalFormatting>
  <conditionalFormatting sqref="K38">
    <cfRule type="cellIs" dxfId="183" priority="181" operator="equal">
      <formula>"Extremo"</formula>
    </cfRule>
    <cfRule type="cellIs" dxfId="182" priority="182" operator="equal">
      <formula>"Alto"</formula>
    </cfRule>
    <cfRule type="cellIs" dxfId="181" priority="183" operator="equal">
      <formula>"Moderado"</formula>
    </cfRule>
    <cfRule type="cellIs" dxfId="180" priority="184" operator="equal">
      <formula>"Bajo"</formula>
    </cfRule>
  </conditionalFormatting>
  <conditionalFormatting sqref="J38">
    <cfRule type="cellIs" dxfId="179" priority="177" operator="equal">
      <formula>"Extremo"</formula>
    </cfRule>
    <cfRule type="cellIs" dxfId="178" priority="178" operator="equal">
      <formula>"Alto"</formula>
    </cfRule>
    <cfRule type="cellIs" dxfId="177" priority="179" operator="equal">
      <formula>"Moderado"</formula>
    </cfRule>
    <cfRule type="cellIs" dxfId="176" priority="180" operator="equal">
      <formula>"Bajo"</formula>
    </cfRule>
  </conditionalFormatting>
  <conditionalFormatting sqref="I38">
    <cfRule type="cellIs" dxfId="175" priority="173" operator="equal">
      <formula>"Extremo"</formula>
    </cfRule>
    <cfRule type="cellIs" dxfId="174" priority="174" operator="equal">
      <formula>"Alto"</formula>
    </cfRule>
    <cfRule type="cellIs" dxfId="173" priority="175" operator="equal">
      <formula>"Moderado"</formula>
    </cfRule>
    <cfRule type="cellIs" dxfId="172" priority="176" operator="equal">
      <formula>"Bajo"</formula>
    </cfRule>
  </conditionalFormatting>
  <conditionalFormatting sqref="H38">
    <cfRule type="cellIs" dxfId="171" priority="169" operator="equal">
      <formula>"Extremo"</formula>
    </cfRule>
    <cfRule type="cellIs" dxfId="170" priority="170" operator="equal">
      <formula>"Alto"</formula>
    </cfRule>
    <cfRule type="cellIs" dxfId="169" priority="171" operator="equal">
      <formula>"Moderado"</formula>
    </cfRule>
    <cfRule type="cellIs" dxfId="168" priority="172" operator="equal">
      <formula>"Bajo"</formula>
    </cfRule>
  </conditionalFormatting>
  <conditionalFormatting sqref="G38">
    <cfRule type="cellIs" dxfId="167" priority="165" operator="equal">
      <formula>"Extremo"</formula>
    </cfRule>
    <cfRule type="cellIs" dxfId="166" priority="166" operator="equal">
      <formula>"Alto"</formula>
    </cfRule>
    <cfRule type="cellIs" dxfId="165" priority="167" operator="equal">
      <formula>"Moderado"</formula>
    </cfRule>
    <cfRule type="cellIs" dxfId="164" priority="168" operator="equal">
      <formula>"Bajo"</formula>
    </cfRule>
  </conditionalFormatting>
  <conditionalFormatting sqref="M40">
    <cfRule type="cellIs" dxfId="163" priority="161" operator="equal">
      <formula>"Extremo"</formula>
    </cfRule>
    <cfRule type="cellIs" dxfId="162" priority="162" operator="equal">
      <formula>"Alto"</formula>
    </cfRule>
    <cfRule type="cellIs" dxfId="161" priority="163" operator="equal">
      <formula>"Moderado"</formula>
    </cfRule>
    <cfRule type="cellIs" dxfId="160" priority="164" operator="equal">
      <formula>"Bajo"</formula>
    </cfRule>
  </conditionalFormatting>
  <conditionalFormatting sqref="L40">
    <cfRule type="cellIs" dxfId="159" priority="157" operator="equal">
      <formula>"Extremo"</formula>
    </cfRule>
    <cfRule type="cellIs" dxfId="158" priority="158" operator="equal">
      <formula>"Alto"</formula>
    </cfRule>
    <cfRule type="cellIs" dxfId="157" priority="159" operator="equal">
      <formula>"Moderado"</formula>
    </cfRule>
    <cfRule type="cellIs" dxfId="156" priority="160" operator="equal">
      <formula>"Bajo"</formula>
    </cfRule>
  </conditionalFormatting>
  <conditionalFormatting sqref="K40">
    <cfRule type="cellIs" dxfId="155" priority="153" operator="equal">
      <formula>"Extremo"</formula>
    </cfRule>
    <cfRule type="cellIs" dxfId="154" priority="154" operator="equal">
      <formula>"Alto"</formula>
    </cfRule>
    <cfRule type="cellIs" dxfId="153" priority="155" operator="equal">
      <formula>"Moderado"</formula>
    </cfRule>
    <cfRule type="cellIs" dxfId="152" priority="156" operator="equal">
      <formula>"Bajo"</formula>
    </cfRule>
  </conditionalFormatting>
  <conditionalFormatting sqref="J40">
    <cfRule type="cellIs" dxfId="151" priority="149" operator="equal">
      <formula>"Extremo"</formula>
    </cfRule>
    <cfRule type="cellIs" dxfId="150" priority="150" operator="equal">
      <formula>"Alto"</formula>
    </cfRule>
    <cfRule type="cellIs" dxfId="149" priority="151" operator="equal">
      <formula>"Moderado"</formula>
    </cfRule>
    <cfRule type="cellIs" dxfId="148" priority="152" operator="equal">
      <formula>"Bajo"</formula>
    </cfRule>
  </conditionalFormatting>
  <conditionalFormatting sqref="I40">
    <cfRule type="cellIs" dxfId="147" priority="145" operator="equal">
      <formula>"Extremo"</formula>
    </cfRule>
    <cfRule type="cellIs" dxfId="146" priority="146" operator="equal">
      <formula>"Alto"</formula>
    </cfRule>
    <cfRule type="cellIs" dxfId="145" priority="147" operator="equal">
      <formula>"Moderado"</formula>
    </cfRule>
    <cfRule type="cellIs" dxfId="144" priority="148" operator="equal">
      <formula>"Bajo"</formula>
    </cfRule>
  </conditionalFormatting>
  <conditionalFormatting sqref="H40">
    <cfRule type="cellIs" dxfId="143" priority="141" operator="equal">
      <formula>"Extremo"</formula>
    </cfRule>
    <cfRule type="cellIs" dxfId="142" priority="142" operator="equal">
      <formula>"Alto"</formula>
    </cfRule>
    <cfRule type="cellIs" dxfId="141" priority="143" operator="equal">
      <formula>"Moderado"</formula>
    </cfRule>
    <cfRule type="cellIs" dxfId="140" priority="144" operator="equal">
      <formula>"Bajo"</formula>
    </cfRule>
  </conditionalFormatting>
  <conditionalFormatting sqref="G40">
    <cfRule type="cellIs" dxfId="139" priority="137" operator="equal">
      <formula>"Extremo"</formula>
    </cfRule>
    <cfRule type="cellIs" dxfId="138" priority="138" operator="equal">
      <formula>"Alto"</formula>
    </cfRule>
    <cfRule type="cellIs" dxfId="137" priority="139" operator="equal">
      <formula>"Moderado"</formula>
    </cfRule>
    <cfRule type="cellIs" dxfId="136" priority="140" operator="equal">
      <formula>"Bajo"</formula>
    </cfRule>
  </conditionalFormatting>
  <conditionalFormatting sqref="AA19:AA20">
    <cfRule type="cellIs" dxfId="135" priority="133" operator="equal">
      <formula>"Extremo"</formula>
    </cfRule>
    <cfRule type="cellIs" dxfId="134" priority="134" operator="equal">
      <formula>"Alto"</formula>
    </cfRule>
    <cfRule type="cellIs" dxfId="133" priority="135" operator="equal">
      <formula>"Moderado"</formula>
    </cfRule>
    <cfRule type="cellIs" dxfId="132" priority="136" operator="equal">
      <formula>"Bajo"</formula>
    </cfRule>
  </conditionalFormatting>
  <conditionalFormatting sqref="AB19:AB20">
    <cfRule type="cellIs" dxfId="131" priority="129" operator="equal">
      <formula>"Extremo"</formula>
    </cfRule>
    <cfRule type="cellIs" dxfId="130" priority="130" operator="equal">
      <formula>"Alto"</formula>
    </cfRule>
    <cfRule type="cellIs" dxfId="129" priority="131" operator="equal">
      <formula>"Moderado"</formula>
    </cfRule>
    <cfRule type="cellIs" dxfId="128" priority="132" operator="equal">
      <formula>"Bajo"</formula>
    </cfRule>
  </conditionalFormatting>
  <conditionalFormatting sqref="AA34">
    <cfRule type="cellIs" dxfId="127" priority="125" operator="equal">
      <formula>"Extremo"</formula>
    </cfRule>
    <cfRule type="cellIs" dxfId="126" priority="126" operator="equal">
      <formula>"Alto"</formula>
    </cfRule>
    <cfRule type="cellIs" dxfId="125" priority="127" operator="equal">
      <formula>"Moderado"</formula>
    </cfRule>
    <cfRule type="cellIs" dxfId="124" priority="128" operator="equal">
      <formula>"Bajo"</formula>
    </cfRule>
  </conditionalFormatting>
  <conditionalFormatting sqref="AB34">
    <cfRule type="cellIs" dxfId="123" priority="121" operator="equal">
      <formula>"Extremo"</formula>
    </cfRule>
    <cfRule type="cellIs" dxfId="122" priority="122" operator="equal">
      <formula>"Alto"</formula>
    </cfRule>
    <cfRule type="cellIs" dxfId="121" priority="123" operator="equal">
      <formula>"Moderado"</formula>
    </cfRule>
    <cfRule type="cellIs" dxfId="120" priority="124" operator="equal">
      <formula>"Bajo"</formula>
    </cfRule>
  </conditionalFormatting>
  <conditionalFormatting sqref="U38">
    <cfRule type="cellIs" dxfId="119" priority="117" operator="equal">
      <formula>"Extremo"</formula>
    </cfRule>
    <cfRule type="cellIs" dxfId="118" priority="118" operator="equal">
      <formula>"Alto"</formula>
    </cfRule>
    <cfRule type="cellIs" dxfId="117" priority="119" operator="equal">
      <formula>"Moderado"</formula>
    </cfRule>
    <cfRule type="cellIs" dxfId="116" priority="120" operator="equal">
      <formula>"Bajo"</formula>
    </cfRule>
  </conditionalFormatting>
  <conditionalFormatting sqref="T38">
    <cfRule type="cellIs" dxfId="115" priority="113" operator="equal">
      <formula>"Extremo"</formula>
    </cfRule>
    <cfRule type="cellIs" dxfId="114" priority="114" operator="equal">
      <formula>"Alto"</formula>
    </cfRule>
    <cfRule type="cellIs" dxfId="113" priority="115" operator="equal">
      <formula>"Moderado"</formula>
    </cfRule>
    <cfRule type="cellIs" dxfId="112" priority="116" operator="equal">
      <formula>"Bajo"</formula>
    </cfRule>
  </conditionalFormatting>
  <conditionalFormatting sqref="S38">
    <cfRule type="cellIs" dxfId="111" priority="109" operator="equal">
      <formula>"Extremo"</formula>
    </cfRule>
    <cfRule type="cellIs" dxfId="110" priority="110" operator="equal">
      <formula>"Alto"</formula>
    </cfRule>
    <cfRule type="cellIs" dxfId="109" priority="111" operator="equal">
      <formula>"Moderado"</formula>
    </cfRule>
    <cfRule type="cellIs" dxfId="108" priority="112" operator="equal">
      <formula>"Bajo"</formula>
    </cfRule>
  </conditionalFormatting>
  <conditionalFormatting sqref="R38">
    <cfRule type="cellIs" dxfId="107" priority="105" operator="equal">
      <formula>"Extremo"</formula>
    </cfRule>
    <cfRule type="cellIs" dxfId="106" priority="106" operator="equal">
      <formula>"Alto"</formula>
    </cfRule>
    <cfRule type="cellIs" dxfId="105" priority="107" operator="equal">
      <formula>"Moderado"</formula>
    </cfRule>
    <cfRule type="cellIs" dxfId="104" priority="108" operator="equal">
      <formula>"Bajo"</formula>
    </cfRule>
  </conditionalFormatting>
  <conditionalFormatting sqref="Q38">
    <cfRule type="cellIs" dxfId="103" priority="101" operator="equal">
      <formula>"Extremo"</formula>
    </cfRule>
    <cfRule type="cellIs" dxfId="102" priority="102" operator="equal">
      <formula>"Alto"</formula>
    </cfRule>
    <cfRule type="cellIs" dxfId="101" priority="103" operator="equal">
      <formula>"Moderado"</formula>
    </cfRule>
    <cfRule type="cellIs" dxfId="100" priority="104" operator="equal">
      <formula>"Bajo"</formula>
    </cfRule>
  </conditionalFormatting>
  <conditionalFormatting sqref="AA40">
    <cfRule type="cellIs" dxfId="99" priority="97" operator="equal">
      <formula>"Extremo"</formula>
    </cfRule>
    <cfRule type="cellIs" dxfId="98" priority="98" operator="equal">
      <formula>"Alto"</formula>
    </cfRule>
    <cfRule type="cellIs" dxfId="97" priority="99" operator="equal">
      <formula>"Moderado"</formula>
    </cfRule>
    <cfRule type="cellIs" dxfId="96" priority="100" operator="equal">
      <formula>"Bajo"</formula>
    </cfRule>
  </conditionalFormatting>
  <conditionalFormatting sqref="AB40">
    <cfRule type="cellIs" dxfId="95" priority="93" operator="equal">
      <formula>"Extremo"</formula>
    </cfRule>
    <cfRule type="cellIs" dxfId="94" priority="94" operator="equal">
      <formula>"Alto"</formula>
    </cfRule>
    <cfRule type="cellIs" dxfId="93" priority="95" operator="equal">
      <formula>"Moderado"</formula>
    </cfRule>
    <cfRule type="cellIs" dxfId="92" priority="96" operator="equal">
      <formula>"Bajo"</formula>
    </cfRule>
  </conditionalFormatting>
  <conditionalFormatting sqref="AA30">
    <cfRule type="cellIs" dxfId="91" priority="89" operator="equal">
      <formula>"Extremo"</formula>
    </cfRule>
    <cfRule type="cellIs" dxfId="90" priority="90" operator="equal">
      <formula>"Alto"</formula>
    </cfRule>
    <cfRule type="cellIs" dxfId="89" priority="91" operator="equal">
      <formula>"Moderado"</formula>
    </cfRule>
    <cfRule type="cellIs" dxfId="88" priority="92" operator="equal">
      <formula>"Bajo"</formula>
    </cfRule>
  </conditionalFormatting>
  <conditionalFormatting sqref="AB30">
    <cfRule type="cellIs" dxfId="87" priority="85" operator="equal">
      <formula>"Extremo"</formula>
    </cfRule>
    <cfRule type="cellIs" dxfId="86" priority="86" operator="equal">
      <formula>"Alto"</formula>
    </cfRule>
    <cfRule type="cellIs" dxfId="85" priority="87" operator="equal">
      <formula>"Moderado"</formula>
    </cfRule>
    <cfRule type="cellIs" dxfId="84" priority="88" operator="equal">
      <formula>"Bajo"</formula>
    </cfRule>
  </conditionalFormatting>
  <conditionalFormatting sqref="W19:W20">
    <cfRule type="cellIs" dxfId="83" priority="81" operator="equal">
      <formula>"Extremo"</formula>
    </cfRule>
    <cfRule type="cellIs" dxfId="82" priority="82" operator="equal">
      <formula>"Alto"</formula>
    </cfRule>
    <cfRule type="cellIs" dxfId="81" priority="83" operator="equal">
      <formula>"Moderado"</formula>
    </cfRule>
    <cfRule type="cellIs" dxfId="80" priority="84" operator="equal">
      <formula>"Bajo"</formula>
    </cfRule>
  </conditionalFormatting>
  <conditionalFormatting sqref="X19:X20">
    <cfRule type="cellIs" dxfId="79" priority="77" operator="equal">
      <formula>"Extremo"</formula>
    </cfRule>
    <cfRule type="cellIs" dxfId="78" priority="78" operator="equal">
      <formula>"Alto"</formula>
    </cfRule>
    <cfRule type="cellIs" dxfId="77" priority="79" operator="equal">
      <formula>"Moderado"</formula>
    </cfRule>
    <cfRule type="cellIs" dxfId="76" priority="80" operator="equal">
      <formula>"Bajo"</formula>
    </cfRule>
  </conditionalFormatting>
  <conditionalFormatting sqref="Z19:AB20">
    <cfRule type="cellIs" dxfId="75" priority="73" operator="equal">
      <formula>"Extremo"</formula>
    </cfRule>
    <cfRule type="cellIs" dxfId="74" priority="74" operator="equal">
      <formula>"Alto"</formula>
    </cfRule>
    <cfRule type="cellIs" dxfId="73" priority="75" operator="equal">
      <formula>"Moderado"</formula>
    </cfRule>
    <cfRule type="cellIs" dxfId="72" priority="76" operator="equal">
      <formula>"Bajo"</formula>
    </cfRule>
  </conditionalFormatting>
  <conditionalFormatting sqref="W36">
    <cfRule type="cellIs" dxfId="71" priority="69" operator="equal">
      <formula>"Extremo"</formula>
    </cfRule>
    <cfRule type="cellIs" dxfId="70" priority="70" operator="equal">
      <formula>"Alto"</formula>
    </cfRule>
    <cfRule type="cellIs" dxfId="69" priority="71" operator="equal">
      <formula>"Moderado"</formula>
    </cfRule>
    <cfRule type="cellIs" dxfId="68" priority="72" operator="equal">
      <formula>"Bajo"</formula>
    </cfRule>
  </conditionalFormatting>
  <conditionalFormatting sqref="Z36:AB36">
    <cfRule type="cellIs" dxfId="67" priority="65" operator="equal">
      <formula>"Extremo"</formula>
    </cfRule>
    <cfRule type="cellIs" dxfId="66" priority="66" operator="equal">
      <formula>"Alto"</formula>
    </cfRule>
    <cfRule type="cellIs" dxfId="65" priority="67" operator="equal">
      <formula>"Moderado"</formula>
    </cfRule>
    <cfRule type="cellIs" dxfId="64" priority="68" operator="equal">
      <formula>"Bajo"</formula>
    </cfRule>
  </conditionalFormatting>
  <conditionalFormatting sqref="W40">
    <cfRule type="cellIs" dxfId="63" priority="61" operator="equal">
      <formula>"Extremo"</formula>
    </cfRule>
    <cfRule type="cellIs" dxfId="62" priority="62" operator="equal">
      <formula>"Alto"</formula>
    </cfRule>
    <cfRule type="cellIs" dxfId="61" priority="63" operator="equal">
      <formula>"Moderado"</formula>
    </cfRule>
    <cfRule type="cellIs" dxfId="60" priority="64" operator="equal">
      <formula>"Bajo"</formula>
    </cfRule>
  </conditionalFormatting>
  <conditionalFormatting sqref="X40">
    <cfRule type="cellIs" dxfId="59" priority="57" operator="equal">
      <formula>"Extremo"</formula>
    </cfRule>
    <cfRule type="cellIs" dxfId="58" priority="58" operator="equal">
      <formula>"Alto"</formula>
    </cfRule>
    <cfRule type="cellIs" dxfId="57" priority="59" operator="equal">
      <formula>"Moderado"</formula>
    </cfRule>
    <cfRule type="cellIs" dxfId="56" priority="60" operator="equal">
      <formula>"Bajo"</formula>
    </cfRule>
  </conditionalFormatting>
  <conditionalFormatting sqref="Z40:AB40">
    <cfRule type="cellIs" dxfId="55" priority="53" operator="equal">
      <formula>"Extremo"</formula>
    </cfRule>
    <cfRule type="cellIs" dxfId="54" priority="54" operator="equal">
      <formula>"Alto"</formula>
    </cfRule>
    <cfRule type="cellIs" dxfId="53" priority="55" operator="equal">
      <formula>"Moderado"</formula>
    </cfRule>
    <cfRule type="cellIs" dxfId="52" priority="56" operator="equal">
      <formula>"Bajo"</formula>
    </cfRule>
  </conditionalFormatting>
  <conditionalFormatting sqref="W30">
    <cfRule type="cellIs" dxfId="51" priority="49" operator="equal">
      <formula>"Extremo"</formula>
    </cfRule>
    <cfRule type="cellIs" dxfId="50" priority="50" operator="equal">
      <formula>"Alto"</formula>
    </cfRule>
    <cfRule type="cellIs" dxfId="49" priority="51" operator="equal">
      <formula>"Moderado"</formula>
    </cfRule>
    <cfRule type="cellIs" dxfId="48" priority="52" operator="equal">
      <formula>"Bajo"</formula>
    </cfRule>
  </conditionalFormatting>
  <conditionalFormatting sqref="Y30">
    <cfRule type="cellIs" dxfId="47" priority="45" operator="equal">
      <formula>"Extremo"</formula>
    </cfRule>
    <cfRule type="cellIs" dxfId="46" priority="46" operator="equal">
      <formula>"Alto"</formula>
    </cfRule>
    <cfRule type="cellIs" dxfId="45" priority="47" operator="equal">
      <formula>"Moderado"</formula>
    </cfRule>
    <cfRule type="cellIs" dxfId="44" priority="48" operator="equal">
      <formula>"Bajo"</formula>
    </cfRule>
  </conditionalFormatting>
  <conditionalFormatting sqref="Z30:AB30">
    <cfRule type="cellIs" dxfId="43" priority="41" operator="equal">
      <formula>"Extremo"</formula>
    </cfRule>
    <cfRule type="cellIs" dxfId="42" priority="42" operator="equal">
      <formula>"Alto"</formula>
    </cfRule>
    <cfRule type="cellIs" dxfId="41" priority="43" operator="equal">
      <formula>"Moderado"</formula>
    </cfRule>
    <cfRule type="cellIs" dxfId="40" priority="44" operator="equal">
      <formula>"Bajo"</formula>
    </cfRule>
  </conditionalFormatting>
  <conditionalFormatting sqref="X21">
    <cfRule type="cellIs" dxfId="39" priority="37" operator="equal">
      <formula>"Extremo"</formula>
    </cfRule>
    <cfRule type="cellIs" dxfId="38" priority="38" operator="equal">
      <formula>"Alto"</formula>
    </cfRule>
    <cfRule type="cellIs" dxfId="37" priority="39" operator="equal">
      <formula>"Moderado"</formula>
    </cfRule>
    <cfRule type="cellIs" dxfId="36" priority="40" operator="equal">
      <formula>"Bajo"</formula>
    </cfRule>
  </conditionalFormatting>
  <conditionalFormatting sqref="Y23">
    <cfRule type="cellIs" dxfId="35" priority="33" operator="equal">
      <formula>"Extremo"</formula>
    </cfRule>
    <cfRule type="cellIs" dxfId="34" priority="34" operator="equal">
      <formula>"Alto"</formula>
    </cfRule>
    <cfRule type="cellIs" dxfId="33" priority="35" operator="equal">
      <formula>"Moderado"</formula>
    </cfRule>
    <cfRule type="cellIs" dxfId="32" priority="36" operator="equal">
      <formula>"Bajo"</formula>
    </cfRule>
  </conditionalFormatting>
  <conditionalFormatting sqref="W34">
    <cfRule type="cellIs" dxfId="31" priority="29" operator="equal">
      <formula>"Extremo"</formula>
    </cfRule>
    <cfRule type="cellIs" dxfId="30" priority="30" operator="equal">
      <formula>"Alto"</formula>
    </cfRule>
    <cfRule type="cellIs" dxfId="29" priority="31" operator="equal">
      <formula>"Moderado"</formula>
    </cfRule>
    <cfRule type="cellIs" dxfId="28" priority="32" operator="equal">
      <formula>"Bajo"</formula>
    </cfRule>
  </conditionalFormatting>
  <conditionalFormatting sqref="Y34">
    <cfRule type="cellIs" dxfId="27" priority="25" operator="equal">
      <formula>"Extremo"</formula>
    </cfRule>
    <cfRule type="cellIs" dxfId="26" priority="26" operator="equal">
      <formula>"Alto"</formula>
    </cfRule>
    <cfRule type="cellIs" dxfId="25" priority="27" operator="equal">
      <formula>"Moderado"</formula>
    </cfRule>
    <cfRule type="cellIs" dxfId="24" priority="28" operator="equal">
      <formula>"Bajo"</formula>
    </cfRule>
  </conditionalFormatting>
  <conditionalFormatting sqref="Z34:AB34">
    <cfRule type="cellIs" dxfId="23" priority="21" operator="equal">
      <formula>"Extremo"</formula>
    </cfRule>
    <cfRule type="cellIs" dxfId="22" priority="22" operator="equal">
      <formula>"Alto"</formula>
    </cfRule>
    <cfRule type="cellIs" dxfId="21" priority="23" operator="equal">
      <formula>"Moderado"</formula>
    </cfRule>
    <cfRule type="cellIs" dxfId="20" priority="24" operator="equal">
      <formula>"Bajo"</formula>
    </cfRule>
  </conditionalFormatting>
  <conditionalFormatting sqref="X41">
    <cfRule type="cellIs" dxfId="19" priority="17" operator="equal">
      <formula>"Extremo"</formula>
    </cfRule>
    <cfRule type="cellIs" dxfId="18" priority="18" operator="equal">
      <formula>"Alto"</formula>
    </cfRule>
    <cfRule type="cellIs" dxfId="17" priority="19" operator="equal">
      <formula>"Moderado"</formula>
    </cfRule>
    <cfRule type="cellIs" dxfId="16" priority="20" operator="equal">
      <formula>"Bajo"</formula>
    </cfRule>
  </conditionalFormatting>
  <conditionalFormatting sqref="AF38 AF29:AF30 AF40 AF42:AF44 AF22:AF25 AF13 AF9 AF19:AF20">
    <cfRule type="cellIs" dxfId="15" priority="13" operator="equal">
      <formula>"Extremo"</formula>
    </cfRule>
    <cfRule type="cellIs" dxfId="14" priority="14" operator="equal">
      <formula>"Alto"</formula>
    </cfRule>
    <cfRule type="cellIs" dxfId="13" priority="15" operator="equal">
      <formula>"Moderado"</formula>
    </cfRule>
    <cfRule type="cellIs" dxfId="12" priority="16" operator="equal">
      <formula>"Bajo"</formula>
    </cfRule>
  </conditionalFormatting>
  <conditionalFormatting sqref="AF34">
    <cfRule type="cellIs" dxfId="11" priority="9" operator="equal">
      <formula>"Extremo"</formula>
    </cfRule>
    <cfRule type="cellIs" dxfId="10" priority="10" operator="equal">
      <formula>"Alto"</formula>
    </cfRule>
    <cfRule type="cellIs" dxfId="9" priority="11" operator="equal">
      <formula>"Moderado"</formula>
    </cfRule>
    <cfRule type="cellIs" dxfId="8" priority="12" operator="equal">
      <formula>"Bajo"</formula>
    </cfRule>
  </conditionalFormatting>
  <conditionalFormatting sqref="AG38 AG29:AG30 AG40 AG42:AG44 AG22:AG25 AG13 AG9 AG19:AG20">
    <cfRule type="cellIs" dxfId="7" priority="5" operator="equal">
      <formula>"Extremo"</formula>
    </cfRule>
    <cfRule type="cellIs" dxfId="6" priority="6" operator="equal">
      <formula>"Alto"</formula>
    </cfRule>
    <cfRule type="cellIs" dxfId="5" priority="7" operator="equal">
      <formula>"Moderado"</formula>
    </cfRule>
    <cfRule type="cellIs" dxfId="4" priority="8" operator="equal">
      <formula>"Bajo"</formula>
    </cfRule>
  </conditionalFormatting>
  <conditionalFormatting sqref="AG34">
    <cfRule type="cellIs" dxfId="3" priority="1" operator="equal">
      <formula>"Extremo"</formula>
    </cfRule>
    <cfRule type="cellIs" dxfId="2" priority="2" operator="equal">
      <formula>"Alto"</formula>
    </cfRule>
    <cfRule type="cellIs" dxfId="1" priority="3" operator="equal">
      <formula>"Moderado"</formula>
    </cfRule>
    <cfRule type="cellIs" dxfId="0" priority="4" operator="equal">
      <formula>"Bajo"</formula>
    </cfRule>
  </conditionalFormatting>
  <printOptions horizontalCentered="1" verticalCentered="1"/>
  <pageMargins left="0.70866141732283472" right="0.70866141732283472" top="0.74803149606299213" bottom="0.74803149606299213" header="0.31496062992125984" footer="0.31496062992125984"/>
  <pageSetup scale="22"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Riesgos_SD</vt:lpstr>
      <vt:lpstr>Riesgos_SD!Área_de_impresión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Adriana Milena Chamorro Troncoso</dc:creator>
  <cp:lastModifiedBy>Paola Andrea Lopez Jaramillo</cp:lastModifiedBy>
  <dcterms:created xsi:type="dcterms:W3CDTF">2022-02-19T00:00:15Z</dcterms:created>
  <dcterms:modified xsi:type="dcterms:W3CDTF">2022-03-10T14:07:27Z</dcterms:modified>
</cp:coreProperties>
</file>