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EA421D5C-8E0F-4BAF-90FA-4A056DDB56C9}" xr6:coauthVersionLast="47" xr6:coauthVersionMax="47" xr10:uidLastSave="{00000000-0000-0000-0000-000000000000}"/>
  <bookViews>
    <workbookView xWindow="-120" yWindow="-120" windowWidth="20730" windowHeight="9000" xr2:uid="{1AC52683-27AA-4145-843C-A5D4E0A3F500}"/>
  </bookViews>
  <sheets>
    <sheet name="Seguridad_Info"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Seguridad_Info!$A$8:$AP$44</definedName>
    <definedName name="_xlnm.Print_Area" localSheetId="0">Seguridad_Info!$A$1:$AC$44</definedName>
    <definedName name="Clasi_Impacto" localSheetId="0">[1]Tablas!$A$5:$A$7</definedName>
    <definedName name="Clasi_Impacto">[2]Tablas!$A$5:$A$7</definedName>
    <definedName name="Contratos">'[3]Tabla Impacto'!#REF!</definedName>
    <definedName name="Impacto" localSheetId="0">[1]Tablas!$A$1:$A$2</definedName>
    <definedName name="Impacto">[2]Tablas!$A$1:$A$2</definedName>
    <definedName name="Impacto_Ambientales">'[3]Tabla Impacto'!#REF!</definedName>
    <definedName name="Impacto_Continuidad_Negocio">'[3]Tabla Impacto'!#REF!</definedName>
    <definedName name="Impacto_Contratación">'[3]Tabla Impacto'!#REF!</definedName>
    <definedName name="Impacto_Corrupción">[3]!Table23[#Data]</definedName>
    <definedName name="Impacto_Gestión">'[3]Tabla Impacto'!#REF!</definedName>
    <definedName name="Impacto_Proyectos">'[3]Tabla Impacto'!#REF!</definedName>
    <definedName name="Impacto_Seguridad_Información">'[3]Tabla Impacto'!#REF!</definedName>
    <definedName name="Impacto_Seguridad_Salud_Trabajo">'[3]Tabla Impacto'!#REF!</definedName>
    <definedName name="Nuevo">[4]!Pro[Procesos]</definedName>
    <definedName name="Probabilidad" localSheetId="0">#REF!</definedName>
    <definedName name="Probabilidad">[5]!Proba[Descriptor]</definedName>
    <definedName name="Probabilidad_Ambientales">[3]Tabla_Probabilidad!#REF!</definedName>
    <definedName name="Probabilidad_Continuidad_Negocio">[3]Tabla_Probabilidad!#REF!</definedName>
    <definedName name="Probabilidad_Contratación">[3]Tabla_Probabilidad!#REF!</definedName>
    <definedName name="Probabilidad_Gestión">[3]Tabla_Probabilidad!#REF!</definedName>
    <definedName name="Probabilidad_Proyectos">[3]Tabla_Probabilidad!#REF!</definedName>
    <definedName name="Probabilidad_Seguridad_Información">[3]Tabla_Probabilidad!#REF!</definedName>
    <definedName name="Probabilidad_Seguridad_Salud_Trabajo">[3]Tabla_Probabilidad!#REF!</definedName>
    <definedName name="Procesos" localSheetId="0">#REF!</definedName>
    <definedName name="Procesos">[5]!Pro[Procesos]</definedName>
    <definedName name="Proyectos">'[3]Tabla Impacto'!#REF!</definedName>
    <definedName name="Redacción_Impacto_Contratación">[6]Tabla_Impacto!#REF!</definedName>
    <definedName name="Redacción_Impacto_Proyectos">[6]Tabla_Impacto!#REF!</definedName>
    <definedName name="Redacción_Impacto_Seguridad_Salud_Trabajo">[6]Tabla_Impacto!#REF!</definedName>
    <definedName name="Riesgos" localSheetId="0">#REF!</definedName>
    <definedName name="Riesgos">[5]!Tipo_Riesgo[Tipo de Riesgos]</definedName>
    <definedName name="Riesgos_Ambientales">'[3]Tabla Impacto'!#REF!</definedName>
    <definedName name="Riesgos_Continuidad_Negocio">'[3]Tabla Impacto'!#REF!</definedName>
    <definedName name="Riesgos_Corrupción__LAFT">'[3]Tabla Impacto'!#REF!</definedName>
    <definedName name="Riesgos_Gestión">'[3]Tabla Impacto'!#REF!</definedName>
    <definedName name="Riesgos_SDI">'[3]Tabla Impacto'!#REF!</definedName>
    <definedName name="Riesgos_SST">'[3]Tabla Impacto'!#REF!</definedName>
    <definedName name="Tip.Ctrl" localSheetId="0">[1]Tablas!$A$27:$A$29</definedName>
    <definedName name="Tip.Ctrl">[2]Tablas!$A$27:$A$29</definedName>
    <definedName name="Tipo" localSheetId="0">#REF!</definedName>
    <definedName name="Tipo">[5]!Tipo_Riesgo[Tipo de Riesgos]</definedName>
    <definedName name="Tipologia_Riesgos">[3]Tipologia_Riesgos!#REF!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E43" i="1" l="1"/>
  <c r="AE42" i="1"/>
  <c r="AE41" i="1"/>
  <c r="AE39" i="1"/>
  <c r="AE38" i="1"/>
  <c r="AE37" i="1"/>
  <c r="AE36" i="1"/>
  <c r="AC35" i="1"/>
  <c r="AE35" i="1" s="1"/>
  <c r="AC34" i="1"/>
  <c r="AE34" i="1" s="1"/>
  <c r="AE33" i="1"/>
  <c r="AE32" i="1"/>
  <c r="AC31" i="1"/>
  <c r="AE31" i="1" s="1"/>
  <c r="AE30" i="1"/>
  <c r="AE29" i="1"/>
  <c r="AE28" i="1"/>
  <c r="AC27" i="1"/>
  <c r="AE27" i="1" s="1"/>
  <c r="AC25" i="1"/>
  <c r="AE23" i="1"/>
  <c r="AE22" i="1"/>
  <c r="AE21" i="1"/>
  <c r="AE19" i="1"/>
  <c r="AE13" i="1"/>
  <c r="AE9" i="1"/>
</calcChain>
</file>

<file path=xl/sharedStrings.xml><?xml version="1.0" encoding="utf-8"?>
<sst xmlns="http://schemas.openxmlformats.org/spreadsheetml/2006/main" count="491" uniqueCount="246">
  <si>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</si>
  <si>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</si>
  <si>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</si>
  <si>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</si>
  <si>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</si>
  <si>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</si>
  <si>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</si>
  <si>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</si>
  <si>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</si>
  <si>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</si>
  <si>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</si>
  <si>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</si>
  <si>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</si>
  <si>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</si>
  <si>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</si>
  <si>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</si>
  <si>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</si>
  <si>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</si>
  <si>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</si>
  <si>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</si>
  <si>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</si>
  <si>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</si>
  <si>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</si>
  <si>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</si>
  <si>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</si>
  <si>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</si>
  <si>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</si>
  <si>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</si>
  <si>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</si>
  <si>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</si>
  <si>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</si>
  <si>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</si>
  <si>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</si>
  <si>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</si>
  <si>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</si>
  <si>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</si>
  <si>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</si>
  <si>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</si>
  <si>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</si>
  <si>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</si>
  <si>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</si>
  <si>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</si>
  <si>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</si>
  <si>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</si>
  <si>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</si>
  <si>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</si>
  <si>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</si>
  <si>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</si>
  <si>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</si>
  <si>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</si>
  <si>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</si>
  <si>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</si>
  <si>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</si>
  <si>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</si>
  <si>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</si>
  <si>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</si>
  <si>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</si>
  <si>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</si>
  <si>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</si>
  <si>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xml:space="preserve">Durante el primer  trimestre  se realizó una capacitación planeada a través del PEC para los funcionarios nuevos, como parte del programa de inducción </t>
  </si>
  <si>
    <t>SI</t>
  </si>
  <si>
    <t>Ejecución de al menos un control para mitigar el riesgo</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</si>
  <si>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</si>
  <si>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</si>
  <si>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</si>
  <si>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</si>
  <si>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</si>
  <si>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</si>
  <si>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xml:space="preserve">La primera semana de mayo de 2022, se remitió a la OAP el plan de acción del primer del trimestre, con los respectivos seguimientos y avances incluyendo los temas de seguridad
</t>
  </si>
  <si>
    <t>* Campañas de sensibilización correspondientes a Seguridad y Privacidad de la Información, mediante carteleras y el área de comunicaciones</t>
  </si>
  <si>
    <t>Semestral</t>
  </si>
  <si>
    <t>(Campañas de sensibilización Ejecutadas/Campañas de sensibilización Planeadas) * 100%</t>
  </si>
  <si>
    <t>En el primer semestre de 2022  se realizaron campañas de sensibilización relacionadas con servicios tecnológicos aprobados por comité de cambios, para asegurar la disponibilidad, integridad y confidencialidad de la información</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</si>
  <si>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</si>
  <si>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</si>
  <si>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</si>
  <si>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</si>
  <si>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</si>
  <si>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</si>
  <si>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</si>
  <si>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</si>
  <si>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</si>
  <si>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Durante el primer trimestre de 2022 no se actualizaron políticas, se encuentra vigente y no requieren actualización</t>
  </si>
  <si>
    <t>* Registro de incidentes de seguridad y privacidad de la información</t>
  </si>
  <si>
    <t>(Incidentes atendidos en materia de seguridad y privacidad de la información /Incidentes reportados en materia de seguridad y privacidad de la información)*100%</t>
  </si>
  <si>
    <t>Durante el primer trimestre no se presentaron que requirieran radicarse en el CSIRT de Gobierno. Los casos de incidentes reportados en la Mesa de Ayuda fueron atendidos oportunamente
Adicionalmente internamente en la OGI  fueron capacitados los técnicos de la mesa de ayuda en todos los temas y servicios prestados por la torre de seguridad</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</si>
  <si>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</si>
  <si>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</si>
  <si>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</si>
  <si>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Durante el primer  trimestre se realizó monitoreo a las herramientas de seguridad SIEM, Firewall, Antivirus, Pcsecure, WAF, los reportes y evidencias se pueden verificar en tiempo real y en línea, además de los reportes automáticos generados por dichas herramientas. De igual manera los eventos e informes reportados por el SOC-NO fueron analizados y gestionados</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</si>
  <si>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</si>
  <si>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</si>
  <si>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</si>
  <si>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</si>
  <si>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</si>
  <si>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</si>
  <si>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</si>
  <si>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Cantidad atendidas/cantidad recibidas 1647/1647</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</si>
  <si>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</si>
  <si>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</si>
  <si>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</si>
  <si>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</si>
  <si>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</si>
  <si>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</si>
  <si>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</si>
  <si>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</si>
  <si>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</si>
  <si>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</si>
  <si>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</si>
  <si>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r>
      <t xml:space="preserve">Oficina de Comunicaciones y Atención al Ciudadano
</t>
    </r>
    <r>
      <rPr>
        <sz val="11"/>
        <color theme="1"/>
        <rFont val="Calibri"/>
        <family val="2"/>
        <scheme val="minor"/>
      </rPr>
      <t xml:space="preserve">No se materializó el riesgo .
La Oficina de Comunicaciones y Atención al Ciudadano cumple con lo establecido en el procedimiento de comunicación externa P-CA1-032 y realiza la validación con el área misional que brinda la información. 
</t>
    </r>
    <r>
      <rPr>
        <b/>
        <sz val="11"/>
        <color theme="1"/>
        <rFont val="Calibri"/>
        <family val="2"/>
        <scheme val="minor"/>
      </rPr>
      <t xml:space="preserve">
</t>
    </r>
  </si>
  <si>
    <t>* Correos electrónicos de revisión, validación u aprobación de comunicaciones externas a publicar</t>
  </si>
  <si>
    <t>Presidente</t>
  </si>
  <si>
    <t>(Comunicaciones externas con revisión para publicación/ Comunicaciones externas con solicitud de validación y aprobación)*100%</t>
  </si>
  <si>
    <r>
      <rPr>
        <b/>
        <sz val="11"/>
        <color theme="1"/>
        <rFont val="Calibri"/>
        <family val="2"/>
        <scheme val="minor"/>
      </rPr>
      <t>Presidencia</t>
    </r>
    <r>
      <rPr>
        <sz val="11"/>
        <color theme="1"/>
        <rFont val="Calibri"/>
        <family val="2"/>
        <scheme val="minor"/>
      </rPr>
      <t xml:space="preserve">
Todas las publicaciones externas que se emitieron en primer trimestre se encuentran validadas, revisadas y firmadas  por el presidente de la entidad.</t>
    </r>
  </si>
  <si>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</si>
  <si>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</si>
  <si>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</si>
  <si>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r>
      <t xml:space="preserve">Oficina de Comunicaciones y Atención al Ciudadano
</t>
    </r>
    <r>
      <rPr>
        <sz val="11"/>
        <color theme="1"/>
        <rFont val="Calibri"/>
        <family val="2"/>
        <scheme val="minor"/>
      </rPr>
      <t xml:space="preserve">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ciudadanía. </t>
    </r>
    <r>
      <rPr>
        <b/>
        <sz val="11"/>
        <color theme="1"/>
        <rFont val="Calibri"/>
        <family val="2"/>
        <scheme val="minor"/>
      </rPr>
      <t xml:space="preserve">
</t>
    </r>
  </si>
  <si>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</si>
  <si>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</si>
  <si>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</si>
  <si>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</si>
  <si>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</si>
  <si>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</si>
  <si>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</si>
  <si>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</si>
  <si>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</si>
  <si>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</si>
  <si>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</si>
  <si>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Durante el primer trimestre de 2022  se actualizaron y publicaron 8 formatos, procedimientos e instructivos y fueron publicados en la intranet, además fueron socializados por Teams y por correo electrónico a los funcionarios de la OGI, Contratistas y personal técnico de la mesa de ayuda, las evidencias se encuentran en \\file Server\Publica1\39 - Oficina OGI\Seguridad\Dneme\2022\OGI\Socialización Interna</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</si>
  <si>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</si>
  <si>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</si>
  <si>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</si>
  <si>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Durante el primer trimestre se realizó monitoreo a las herramientas de seguridad SIEM, Firewall, Antivirus, Pcsecure, WAF, los reportes y evidencias se pueden verificar en tiempo real y en línea, además de los reportes automáticos generados por dichas herramientas. De igual manera los eventos e informes reportados por el SOC-NO fueron analizados y gestionados</t>
  </si>
  <si>
    <t>* Documentación técnica (almacenada como soporte de los proyectos de la OGI) y de usuario final de los aplicativos publicada en TecnoSAE.</t>
  </si>
  <si>
    <t>(Documentos técnicos de la OGI publicados en TecnoSAE/ Documentos  técnicos de la OGI a publicar) * 100%</t>
  </si>
  <si>
    <t xml:space="preserve">Durante el primer  trimestre se publicó el manual para el  Cambio y desbloqueo de credenciales desde Office 365  en TecnoSAE. </t>
  </si>
  <si>
    <t>* Registro de solicitudes e  incidentes en Mesa de ayuda.</t>
  </si>
  <si>
    <t>( Incidentes y solicitudes atendidas en mesa de ayuda/  Incidentes y solicitudes recibidas en mesa de ayuda) * 100%</t>
  </si>
  <si>
    <t xml:space="preserve">Al corte del primer  trimestre de 2022, se atendieron 3796 solicitudes e incidentes radicados en la mesa de ayuda de 3701. Evidencia mesa de ayuda </t>
  </si>
  <si>
    <t>* Inventario de aplicaciones y sistemas de información que soporta los proceso de negocio</t>
  </si>
  <si>
    <t>(Activos de información registrados en inventario de activos/ Total de activos de información de SAE) *100%</t>
  </si>
  <si>
    <t>Durante el primer trimestre de 2022 no se actualizó el inventario de activos de información, esta actividad se realiza  semestralmente</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</si>
  <si>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</si>
  <si>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</si>
  <si>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</si>
  <si>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Durante el primer trimestre de 2022  se realizaron 7  modificaciones contractuales de: Tiqal, David Padilla, Cristian Petro, Telefonía, Certicamara, CISA  y  NAS
Se inició la creación y elaboración  de  los estudios previos de:  Fabrica de Software, Facturación y Cartera, Adsum.</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</si>
  <si>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</si>
  <si>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</si>
  <si>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</si>
  <si>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</si>
  <si>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</si>
  <si>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</si>
  <si>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</si>
  <si>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</si>
  <si>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</si>
  <si>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</si>
  <si>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</si>
  <si>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</si>
  <si>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</si>
  <si>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Durante el primer trimestre se ejecutaron exitosamente las tareas programadas de backups y se atendieron las restauraciones a demanda, registradas y autorizadas a través de la mesa de ayuda. Las cintas fueron entregadas al proveedor de custodia de medios según procedimiento.</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</si>
  <si>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</si>
  <si>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</si>
  <si>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</si>
  <si>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</si>
  <si>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</si>
  <si>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</si>
  <si>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</si>
  <si>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</si>
  <si>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</si>
  <si>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</si>
  <si>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</si>
  <si>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Durante el primer  trimestre los incidentes reportados en la mesa de ayuda que afectaran los servicios de TI, se atendieron según los ANS y los tiempos de indisponibilidad fueron muy pequeños, para no afectar la disponibilidad de los servicios.</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</si>
  <si>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</si>
  <si>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</si>
  <si>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</si>
  <si>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Durante el primer trimestre se crearon 106 y aprobaron 96 requerimientos</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</si>
  <si>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</si>
  <si>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</si>
  <si>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</si>
  <si>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 xml:space="preserve">"Durante el primer  trimestre se realizaron 23 comité de cambios, donde se presentaron 144 casos relacionados con mejoras en aplicaciones y/o en la infraestructura tecnológica. 
</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</si>
  <si>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</si>
  <si>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</si>
  <si>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</si>
  <si>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</si>
  <si>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r>
      <t xml:space="preserve">GIT Servicios Administrativos
</t>
    </r>
    <r>
      <rPr>
        <sz val="11"/>
        <color theme="1"/>
        <rFont val="Calibri"/>
        <family val="2"/>
        <scheme val="minor"/>
      </rPr>
      <t xml:space="preserve">
Para control y seguimiento del adecuado  funcionamiento de la planta eléctrica se realizan pruebas mensuales, que son debidamente registradas en el formato previamente establecido por el área.
</t>
    </r>
    <r>
      <rPr>
        <b/>
        <sz val="11"/>
        <color theme="1"/>
        <rFont val="Calibri"/>
        <family val="2"/>
        <scheme val="minor"/>
      </rPr>
      <t xml:space="preserve">
</t>
    </r>
  </si>
  <si>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</si>
  <si>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</si>
  <si>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</si>
  <si>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</si>
  <si>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Durante el primer trimestre se radicaron 710 tiquetes clasificados como fallas de aplicación y fueron gestionados 689</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</si>
  <si>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</si>
  <si>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</si>
  <si>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</si>
  <si>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Durante el primer trimestre  se realizaron capacitaciones internas en la OGI de los temas relacionados con la mesa de ayuda al personal de soporte técnico evidencias ubicadas en \\file Server\Publica1\39 - Oficina OGI\Seguridad\Dneme\2022\Plan de Acción\Mesas Trabajo Internas</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</si>
  <si>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</si>
  <si>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</si>
  <si>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</si>
  <si>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</si>
  <si>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</si>
  <si>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</si>
  <si>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</si>
  <si>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</si>
  <si>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</si>
  <si>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</si>
  <si>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theme="1"/>
        <rFont val="Calibri"/>
        <family val="2"/>
        <scheme val="minor"/>
      </rPr>
      <t>Gerencia Regional Centro Oriente 93%</t>
    </r>
    <r>
      <rPr>
        <sz val="11"/>
        <color theme="1"/>
        <rFont val="Calibri"/>
        <family val="2"/>
        <scheme val="minor"/>
      </rPr>
      <t xml:space="preserve">
En el sistema se encuentran registrados 521 activos de los cuales se han todos como materializados , teniendo un saldo pendiente de registro de 32 activos, toda vez que están pendientes por subsanación se llego al 93% del cumplimiento.
</t>
    </r>
    <r>
      <rPr>
        <b/>
        <sz val="11"/>
        <color theme="1"/>
        <rFont val="Calibri"/>
        <family val="2"/>
        <scheme val="minor"/>
      </rPr>
      <t xml:space="preserve">
Gerencia Regional Norte 100%</t>
    </r>
    <r>
      <rPr>
        <sz val="11"/>
        <color theme="1"/>
        <rFont val="Calibri"/>
        <family val="2"/>
        <scheme val="minor"/>
      </rPr>
      <t xml:space="preserve">
Durante el primer trimestre, todos los activos recibidos en el marco de las diligencias de Fiscalía han sido decepcionados conforme las políticas y procedimientos internos. 
</t>
    </r>
    <r>
      <rPr>
        <b/>
        <sz val="11"/>
        <color theme="1"/>
        <rFont val="Calibri"/>
        <family val="2"/>
        <scheme val="minor"/>
      </rPr>
      <t xml:space="preserve">
Gerencia Regional Sur Occidente 100%</t>
    </r>
    <r>
      <rPr>
        <sz val="11"/>
        <color theme="1"/>
        <rFont val="Calibri"/>
        <family val="2"/>
        <scheme val="minor"/>
      </rPr>
      <t xml:space="preserve">
La gerencia regional, gestiona durante la diligencia de secuestro; el acta para la recepción del inmueble, y el registro de la documentación se realiza dentro de los 5 días posteriores a la diligencia de secuestro en el aplicativo SIGMA 2.0
</t>
    </r>
    <r>
      <rPr>
        <b/>
        <sz val="11"/>
        <color theme="1"/>
        <rFont val="Calibri"/>
        <family val="2"/>
        <scheme val="minor"/>
      </rPr>
      <t>Gerencia Regional Occidente 100%</t>
    </r>
    <r>
      <rPr>
        <sz val="11"/>
        <color theme="1"/>
        <rFont val="Calibri"/>
        <family val="2"/>
        <scheme val="minor"/>
      </rPr>
      <t xml:space="preserve">
Mediante Archivo control de diligencias que estará en la carpeta \\file Server\publica\33-Regional Occidente\RIESGOS\AÑO 2022\OPERATIVA denominada control diligencias. Se lleva el registro de todas las diligencias realizadas y se comprueba el cargue al sistema para la administración</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</si>
  <si>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</si>
  <si>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</si>
  <si>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</si>
  <si>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</si>
  <si>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r>
      <rPr>
        <b/>
        <sz val="11"/>
        <color theme="1"/>
        <rFont val="Calibri"/>
        <family val="2"/>
        <scheme val="minor"/>
      </rPr>
      <t>GIT Aseguramiento de la Información</t>
    </r>
    <r>
      <rPr>
        <sz val="11"/>
        <color theme="1"/>
        <rFont val="Calibri"/>
        <family val="2"/>
        <scheme val="minor"/>
      </rPr>
      <t xml:space="preserve">
T1: se esta adelantando plan de acción a fin de dejar al día el alto volumen de diligencias recibidas</t>
    </r>
  </si>
  <si>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</si>
  <si>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</si>
  <si>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</si>
  <si>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</si>
  <si>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</si>
  <si>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</si>
  <si>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</si>
  <si>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</si>
  <si>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</si>
  <si>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N/A</t>
  </si>
  <si>
    <r>
      <rPr>
        <b/>
        <sz val="11"/>
        <color theme="1"/>
        <rFont val="Calibri"/>
        <family val="2"/>
        <scheme val="minor"/>
      </rPr>
      <t>Gerencia Regional Centro Oriente</t>
    </r>
    <r>
      <rPr>
        <sz val="11"/>
        <color theme="1"/>
        <rFont val="Calibri"/>
        <family val="2"/>
        <scheme val="minor"/>
      </rPr>
      <t xml:space="preserve">
Se informa previamente por parte de las regionales que esta actividad no es de su competencia
</t>
    </r>
    <r>
      <rPr>
        <b/>
        <sz val="11"/>
        <color theme="1"/>
        <rFont val="Calibri"/>
        <family val="2"/>
        <scheme val="minor"/>
      </rPr>
      <t xml:space="preserve">
Gerencia Regional Norte </t>
    </r>
    <r>
      <rPr>
        <sz val="11"/>
        <color theme="1"/>
        <rFont val="Calibri"/>
        <family val="2"/>
        <scheme val="minor"/>
      </rPr>
      <t xml:space="preserve">
La Gerencia Regional no participa de esta actividad. El Depositario del activo se asigna al momento de crear la diligencia en sistema. 
</t>
    </r>
    <r>
      <rPr>
        <b/>
        <sz val="11"/>
        <color theme="1"/>
        <rFont val="Calibri"/>
        <family val="2"/>
        <scheme val="minor"/>
      </rPr>
      <t xml:space="preserve">
Gerencia Regional Sur Occidente</t>
    </r>
    <r>
      <rPr>
        <sz val="11"/>
        <color theme="1"/>
        <rFont val="Calibri"/>
        <family val="2"/>
        <scheme val="minor"/>
      </rPr>
      <t xml:space="preserve">
Antes de programar la entrega se valida en el VUR la inscripción de la anotación donde se nombra el depositario provisional, de no estar se solicita al GIT de depositarios remitir el memorando mediante el cual se solicito a la ORIP la anotación, y se reitera
</t>
    </r>
    <r>
      <rPr>
        <b/>
        <sz val="11"/>
        <color theme="1"/>
        <rFont val="Calibri"/>
        <family val="2"/>
        <scheme val="minor"/>
      </rPr>
      <t xml:space="preserve">
Gerencia Regional Occidente</t>
    </r>
    <r>
      <rPr>
        <sz val="11"/>
        <color theme="1"/>
        <rFont val="Calibri"/>
        <family val="2"/>
        <scheme val="minor"/>
      </rPr>
      <t xml:space="preserve">
Depende del git de depositarios de la gerencias de bienes urbanos, rurales y sociedades</t>
    </r>
  </si>
  <si>
    <t>NA</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</si>
  <si>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</si>
  <si>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</si>
  <si>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</si>
  <si>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</si>
  <si>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r>
      <rPr>
        <b/>
        <sz val="11"/>
        <rFont val="Arial"/>
        <family val="2"/>
      </rPr>
      <t xml:space="preserve">GIT. Depositarios Provisionales y Liquidadores </t>
    </r>
    <r>
      <rPr>
        <sz val="11"/>
        <rFont val="Arial"/>
        <family val="2"/>
      </rPr>
      <t xml:space="preserve">
En el primer trimestre de 2022, el Git de Depositarios realizó un total de 107 asignaciones (51 inmuebles; 30 sociedades activas y 26 sociedades en liquidación); 29 activos cuentan con número de resolución (23 sociedades activas y 6 en liquidación); 5 sociedades en liquidación cuentan con póliza aprobada, acta de posesión y solicitud de inscripción a cámara de comercio.
</t>
    </r>
  </si>
  <si>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</si>
  <si>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</si>
  <si>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</si>
  <si>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</si>
  <si>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</si>
  <si>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</si>
  <si>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</si>
  <si>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r>
      <rPr>
        <b/>
        <sz val="11"/>
        <color theme="1"/>
        <rFont val="Calibri"/>
        <family val="2"/>
        <scheme val="minor"/>
      </rPr>
      <t>Oficina de Gestión de la Información</t>
    </r>
    <r>
      <rPr>
        <sz val="11"/>
        <color theme="1"/>
        <rFont val="Calibri"/>
        <family val="2"/>
        <scheme val="minor"/>
      </rPr>
      <t xml:space="preserve">
Durante el  primer trimestre las herramientas de monitoreo funcionaron correctamente.</t>
    </r>
  </si>
  <si>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</si>
  <si>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</si>
  <si>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</si>
  <si>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</si>
  <si>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r>
      <rPr>
        <b/>
        <sz val="11"/>
        <color theme="1"/>
        <rFont val="Calibri"/>
        <family val="2"/>
        <scheme val="minor"/>
      </rPr>
      <t xml:space="preserve">
Oficina de Gestión de la Información</t>
    </r>
    <r>
      <rPr>
        <sz val="11"/>
        <color theme="1"/>
        <rFont val="Calibri"/>
        <family val="2"/>
        <scheme val="minor"/>
      </rPr>
      <t xml:space="preserve">
Durante el  primer trimestre las herramientas de monitoreo funcionaron correctamente.</t>
    </r>
  </si>
  <si>
    <t>GESTIÓN DEL TALENTO HUMANO</t>
  </si>
  <si>
    <t>Podría presentarse divulgación de información personal de empleados</t>
  </si>
  <si>
    <t>Permisos ilimitados a usuarios que manejan el sistema</t>
  </si>
  <si>
    <t>Información falsa, cambio y/o actualización de información errada</t>
  </si>
  <si>
    <r>
      <rPr>
        <b/>
        <sz val="11"/>
        <color theme="1"/>
        <rFont val="Calibri"/>
        <family val="2"/>
        <scheme val="minor"/>
      </rPr>
      <t>Gerencia de Talento Humano</t>
    </r>
    <r>
      <rPr>
        <sz val="11"/>
        <color theme="1"/>
        <rFont val="Calibri"/>
        <family val="2"/>
        <scheme val="minor"/>
      </rPr>
      <t xml:space="preserve">
Se debe diseñar el riesgo en conjunto con la OAP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</si>
</sst>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scheme val="minor"/>
    </font>
    <font>
      <b/>
      <sz val="11"/>
      <color theme="1"/>
      <name val="Calibri"/>
      <family val="2"/>
      <scheme val="minor"/>
    </font>
    <font>
      <b/>
      <sz val="22"/>
      <color rgb="FFFFFFFF"/>
      <name val="Calibri"/>
      <family val="2"/>
    </font>
    <font>
      <b/>
      <sz val="14"/>
      <color rgb="FF000000"/>
      <name val="Calibri"/>
      <family val="2"/>
    </font>
    <font>
      <sz val="10"/>
      <color rgb="FF000000"/>
      <name val="Calibri"/>
      <family val="2"/>
    </font>
    <font>
      <sz val="14"/>
      <color theme="1"/>
      <name val="Calibri"/>
      <family val="2"/>
      <scheme val="minor"/>
    </font>
    <font>
      <b/>
      <sz val="10"/>
      <color rgb="FF000000"/>
      <name val="Calibri"/>
      <family val="2"/>
    </font>
    <font>
      <sz val="11"/>
      <color rgb="FF000000"/>
      <name val="Calibri (Body)"/>
    </font>
    <font>
      <sz val="11"/>
      <color theme="1"/>
      <name val="Calibri (Body)"/>
    </font>
    <font>
      <sz val="11"/>
      <name val="Calibri"/>
      <family val="2"/>
      <scheme val="minor"/>
    </font>
    <font>
      <sz val="11"/>
      <name val="Arial"/>
      <family val="2"/>
    </font>
    <font>
      <b/>
      <sz val="11"/>
      <name val="Arial"/>
      <family val="2"/>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1" fillId="0" borderId="0"/>
  </cellStyleXfs>
  <cellXfs count="130">
    <xf numFmtId="0" fontId="0" fillId="0" borderId="0" xfId="0"/>
    <xf numFmtId="0" fontId="3" fillId="3" borderId="0" xfId="0" applyFont="1" applyFill="1" applyAlignment="1">
      <alignment vertical="center" wrapText="1"/>
    </xf>
    <xf numFmtId="0" fontId="0" fillId="3" borderId="0" xfId="0" applyFill="1"/>
    <xf numFmtId="0" fontId="0" fillId="3" borderId="0" xfId="0" applyFill="1" applyAlignment="1">
      <alignment vertical="center"/>
    </xf>
    <xf numFmtId="0" fontId="4" fillId="3" borderId="0" xfId="0" applyFont="1" applyFill="1" applyAlignment="1">
      <alignment vertical="center"/>
    </xf>
    <xf numFmtId="0" fontId="4" fillId="3" borderId="10" xfId="0" applyFont="1" applyFill="1" applyBorder="1" applyAlignment="1">
      <alignment horizontal="center" vertical="center"/>
    </xf>
    <xf numFmtId="0" fontId="4" fillId="3" borderId="0" xfId="0" applyFont="1" applyFill="1" applyAlignment="1">
      <alignment horizontal="center" vertical="center"/>
    </xf>
    <xf numFmtId="0" fontId="5" fillId="3" borderId="0" xfId="0" applyFont="1" applyFill="1" applyAlignment="1">
      <alignment vertical="center"/>
    </xf>
    <xf numFmtId="0" fontId="3" fillId="3" borderId="10" xfId="0" applyFont="1" applyFill="1" applyBorder="1" applyAlignment="1">
      <alignment horizontal="center" vertical="center" wrapText="1"/>
    </xf>
    <xf numFmtId="0" fontId="3" fillId="3" borderId="0" xfId="0" applyFont="1" applyFill="1" applyAlignment="1">
      <alignment horizontal="center" vertical="center" wrapText="1"/>
    </xf>
    <xf numFmtId="0" fontId="6" fillId="3" borderId="5" xfId="0" applyFont="1" applyFill="1" applyBorder="1" applyAlignment="1">
      <alignment vertical="center" wrapText="1"/>
    </xf>
    <xf numFmtId="0" fontId="5" fillId="10" borderId="13" xfId="0" applyFont="1" applyFill="1" applyBorder="1" applyAlignment="1">
      <alignment horizontal="center" vertical="center" textRotation="90"/>
    </xf>
    <xf numFmtId="0" fontId="5" fillId="10" borderId="19" xfId="0" applyFont="1" applyFill="1" applyBorder="1" applyAlignment="1">
      <alignment horizontal="center" vertical="center" textRotation="90"/>
    </xf>
    <xf numFmtId="0" fontId="5" fillId="11" borderId="20" xfId="0" applyFont="1" applyFill="1" applyBorder="1" applyAlignment="1">
      <alignment horizontal="center" vertical="center" wrapText="1"/>
    </xf>
    <xf numFmtId="0" fontId="5" fillId="12" borderId="20" xfId="0" applyFont="1" applyFill="1" applyBorder="1" applyAlignment="1">
      <alignment horizontal="center" vertical="center" wrapText="1"/>
    </xf>
    <xf numFmtId="0" fontId="0" fillId="16" borderId="21" xfId="0" applyFill="1" applyBorder="1" applyAlignment="1">
      <alignment horizontal="center" vertical="center"/>
    </xf>
    <xf numFmtId="0" fontId="0" fillId="16" borderId="22" xfId="0" applyFill="1" applyBorder="1" applyAlignment="1">
      <alignment horizontal="center" vertical="center"/>
    </xf>
    <xf numFmtId="0" fontId="0" fillId="16" borderId="23" xfId="0" applyFill="1" applyBorder="1" applyAlignment="1">
      <alignment horizontal="center" vertical="center" wrapText="1"/>
    </xf>
    <xf numFmtId="0" fontId="0" fillId="16" borderId="24" xfId="0" applyFill="1" applyBorder="1" applyAlignment="1">
      <alignment horizontal="center" vertical="center" wrapText="1"/>
    </xf>
    <xf numFmtId="0" fontId="0" fillId="0" borderId="25" xfId="0" applyBorder="1" applyAlignment="1">
      <alignment horizontal="center" vertical="center" wrapText="1"/>
    </xf>
    <xf numFmtId="0" fontId="8" fillId="3" borderId="25" xfId="0" applyFont="1" applyFill="1" applyBorder="1" applyAlignment="1">
      <alignment horizontal="left" vertical="center" wrapText="1"/>
    </xf>
    <xf numFmtId="0" fontId="9" fillId="3" borderId="25" xfId="0" applyFont="1" applyFill="1" applyBorder="1" applyAlignment="1">
      <alignment horizontal="left" vertical="center" wrapText="1"/>
    </xf>
    <xf numFmtId="9" fontId="0" fillId="3" borderId="25" xfId="0" applyNumberFormat="1" applyFill="1" applyBorder="1" applyAlignment="1">
      <alignment horizontal="center" vertical="center"/>
    </xf>
    <xf numFmtId="0" fontId="0" fillId="3" borderId="25" xfId="0" applyFill="1" applyBorder="1" applyAlignment="1">
      <alignment horizontal="left" vertical="center" wrapText="1"/>
    </xf>
    <xf numFmtId="0" fontId="0" fillId="0" borderId="26" xfId="0" applyBorder="1" applyAlignment="1">
      <alignment horizontal="center" vertical="center" wrapText="1"/>
    </xf>
    <xf numFmtId="0" fontId="8" fillId="3" borderId="26" xfId="0" applyFont="1" applyFill="1" applyBorder="1" applyAlignment="1">
      <alignment horizontal="left" vertical="center" wrapText="1"/>
    </xf>
    <xf numFmtId="0" fontId="9" fillId="3" borderId="26" xfId="0" applyFont="1" applyFill="1" applyBorder="1" applyAlignment="1">
      <alignment horizontal="left" vertical="center" wrapText="1"/>
    </xf>
    <xf numFmtId="9" fontId="0" fillId="3" borderId="26" xfId="0" applyNumberFormat="1" applyFill="1" applyBorder="1" applyAlignment="1">
      <alignment horizontal="center" vertical="center"/>
    </xf>
    <xf numFmtId="0" fontId="0" fillId="3" borderId="26" xfId="0" applyFill="1" applyBorder="1" applyAlignment="1">
      <alignment vertical="center" wrapText="1"/>
    </xf>
    <xf numFmtId="0" fontId="0" fillId="3" borderId="26" xfId="0" applyFill="1" applyBorder="1" applyAlignment="1">
      <alignment wrapText="1"/>
    </xf>
    <xf numFmtId="49" fontId="9" fillId="3" borderId="26" xfId="0" applyNumberFormat="1" applyFont="1" applyFill="1" applyBorder="1" applyAlignment="1">
      <alignment horizontal="left" vertical="center" wrapText="1"/>
    </xf>
    <xf numFmtId="0" fontId="0" fillId="3" borderId="26" xfId="0" applyFill="1" applyBorder="1" applyAlignment="1">
      <alignment horizontal="left" vertical="center" wrapText="1"/>
    </xf>
    <xf numFmtId="0" fontId="0" fillId="3" borderId="26" xfId="0" applyFill="1" applyBorder="1" applyAlignment="1">
      <alignment horizontal="justify" vertical="center" wrapText="1"/>
    </xf>
    <xf numFmtId="9" fontId="0" fillId="3" borderId="26" xfId="1" applyFont="1" applyFill="1" applyBorder="1" applyAlignment="1">
      <alignment horizontal="center" vertical="center"/>
    </xf>
    <xf numFmtId="0" fontId="2" fillId="3" borderId="26" xfId="0" applyFont="1" applyFill="1" applyBorder="1" applyAlignment="1">
      <alignment wrapText="1"/>
    </xf>
    <xf numFmtId="49" fontId="0" fillId="0" borderId="26" xfId="0" applyNumberFormat="1" applyBorder="1" applyAlignment="1">
      <alignment horizontal="left" vertical="center" wrapText="1"/>
    </xf>
    <xf numFmtId="0" fontId="0" fillId="3" borderId="26" xfId="0" applyFill="1" applyBorder="1" applyAlignment="1">
      <alignment horizontal="center" vertical="center" wrapText="1"/>
    </xf>
    <xf numFmtId="9" fontId="0" fillId="3" borderId="26" xfId="0" applyNumberFormat="1" applyFill="1" applyBorder="1" applyAlignment="1">
      <alignment horizontal="center" vertical="center" wrapText="1"/>
    </xf>
    <xf numFmtId="0" fontId="8" fillId="18" borderId="26" xfId="0" applyFont="1" applyFill="1" applyBorder="1" applyAlignment="1">
      <alignment horizontal="left" vertical="center" wrapText="1"/>
    </xf>
    <xf numFmtId="9" fontId="1" fillId="3" borderId="26" xfId="1" applyFont="1" applyFill="1" applyBorder="1" applyAlignment="1">
      <alignment horizontal="center" vertical="center" wrapText="1"/>
    </xf>
    <xf numFmtId="9" fontId="10" fillId="3" borderId="26" xfId="0" applyNumberFormat="1" applyFont="1"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0" borderId="26" xfId="0" applyBorder="1" applyAlignment="1">
      <alignment horizontal="left" vertical="center" wrapText="1"/>
    </xf>
    <xf numFmtId="0" fontId="0" fillId="11" borderId="26" xfId="0" applyFill="1" applyBorder="1" applyAlignment="1">
      <alignment horizontal="center" vertical="center"/>
    </xf>
    <xf numFmtId="0" fontId="0" fillId="0" borderId="26" xfId="0" applyBorder="1" applyAlignment="1">
      <alignment horizontal="center" vertical="center"/>
    </xf>
    <xf numFmtId="9" fontId="10" fillId="3" borderId="26" xfId="1" applyFont="1" applyFill="1" applyBorder="1" applyAlignment="1">
      <alignment horizontal="center" vertical="center"/>
    </xf>
    <xf numFmtId="0" fontId="10" fillId="3" borderId="26" xfId="0" applyFont="1" applyFill="1" applyBorder="1" applyAlignment="1">
      <alignment vertical="center" wrapText="1"/>
    </xf>
    <xf numFmtId="0" fontId="2" fillId="3" borderId="26" xfId="0" applyFont="1" applyFill="1" applyBorder="1" applyAlignment="1">
      <alignment horizontal="left" vertical="center" wrapText="1"/>
    </xf>
    <xf numFmtId="0" fontId="0" fillId="3" borderId="25" xfId="0" applyFill="1" applyBorder="1" applyAlignment="1">
      <alignment vertical="center" wrapText="1"/>
    </xf>
    <xf numFmtId="0" fontId="11" fillId="0" borderId="26" xfId="2" applyFont="1" applyBorder="1" applyAlignment="1">
      <alignment horizontal="left" vertical="center" wrapText="1"/>
    </xf>
    <xf numFmtId="0" fontId="0" fillId="0" borderId="29" xfId="0" applyBorder="1" applyAlignment="1">
      <alignment horizontal="left" vertical="center" wrapText="1"/>
    </xf>
    <xf numFmtId="0" fontId="0" fillId="3" borderId="26" xfId="0" applyFill="1" applyBorder="1"/>
    <xf numFmtId="1" fontId="0" fillId="0" borderId="26" xfId="0" applyNumberFormat="1" applyBorder="1" applyAlignment="1">
      <alignment horizontal="center" vertical="center" wrapText="1"/>
    </xf>
    <xf numFmtId="0" fontId="0" fillId="0" borderId="26" xfId="0" applyBorder="1" applyAlignment="1">
      <alignment horizontal="center" vertical="center" wrapText="1"/>
    </xf>
    <xf numFmtId="0" fontId="0" fillId="0" borderId="26" xfId="0" applyBorder="1" applyAlignment="1">
      <alignment horizontal="left" vertical="center" wrapText="1"/>
    </xf>
    <xf numFmtId="1" fontId="0" fillId="11" borderId="26" xfId="0" applyNumberFormat="1" applyFill="1" applyBorder="1" applyAlignment="1">
      <alignment horizontal="center" vertical="center" wrapText="1"/>
    </xf>
    <xf numFmtId="0" fontId="0" fillId="11" borderId="26" xfId="0" applyFill="1" applyBorder="1" applyAlignment="1">
      <alignment horizontal="center" vertical="center" wrapText="1"/>
    </xf>
    <xf numFmtId="0" fontId="0" fillId="0" borderId="26" xfId="0" applyBorder="1" applyAlignment="1">
      <alignment horizontal="center" vertical="center"/>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5" xfId="0" applyBorder="1" applyAlignment="1">
      <alignment horizontal="center" vertical="center" wrapText="1"/>
    </xf>
    <xf numFmtId="49" fontId="0" fillId="0" borderId="26" xfId="0" applyNumberFormat="1" applyBorder="1" applyAlignment="1">
      <alignment horizontal="left" vertical="center" wrapText="1"/>
    </xf>
    <xf numFmtId="9" fontId="10" fillId="3" borderId="26" xfId="0" applyNumberFormat="1" applyFont="1" applyFill="1" applyBorder="1" applyAlignment="1">
      <alignment horizontal="center" vertical="center" wrapText="1"/>
    </xf>
    <xf numFmtId="0" fontId="10" fillId="3" borderId="26" xfId="0" applyFont="1" applyFill="1"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5" xfId="0" applyBorder="1" applyAlignment="1">
      <alignment horizontal="center" vertical="center"/>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5" xfId="0" applyBorder="1" applyAlignment="1">
      <alignment horizontal="left" vertical="center" wrapText="1"/>
    </xf>
    <xf numFmtId="9" fontId="0" fillId="3" borderId="26" xfId="1" applyFont="1" applyFill="1" applyBorder="1" applyAlignment="1">
      <alignment horizontal="center" vertical="center"/>
    </xf>
    <xf numFmtId="9" fontId="0" fillId="11" borderId="26" xfId="1" applyFont="1" applyFill="1" applyBorder="1" applyAlignment="1">
      <alignment horizontal="center" vertical="center"/>
    </xf>
    <xf numFmtId="9" fontId="0" fillId="3" borderId="26" xfId="0" applyNumberFormat="1" applyFill="1" applyBorder="1" applyAlignment="1">
      <alignment horizontal="center" vertical="center" wrapText="1"/>
    </xf>
    <xf numFmtId="0" fontId="0" fillId="3" borderId="26" xfId="0"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11" borderId="26" xfId="0" applyFill="1" applyBorder="1" applyAlignment="1">
      <alignment horizontal="center" vertical="center"/>
    </xf>
    <xf numFmtId="9" fontId="0" fillId="0" borderId="25" xfId="0" applyNumberFormat="1" applyBorder="1" applyAlignment="1">
      <alignment horizontal="center" vertical="center" wrapText="1"/>
    </xf>
    <xf numFmtId="49" fontId="0" fillId="0" borderId="25" xfId="0" applyNumberFormat="1" applyBorder="1" applyAlignment="1">
      <alignment horizontal="left" vertical="center" wrapText="1"/>
    </xf>
    <xf numFmtId="1" fontId="0" fillId="11" borderId="25" xfId="0" applyNumberFormat="1" applyFill="1" applyBorder="1" applyAlignment="1">
      <alignment horizontal="center" vertical="center"/>
    </xf>
    <xf numFmtId="0" fontId="0" fillId="11" borderId="25" xfId="0" applyFill="1" applyBorder="1" applyAlignment="1">
      <alignment horizontal="center" vertical="center"/>
    </xf>
    <xf numFmtId="0" fontId="0" fillId="17" borderId="25" xfId="0" applyFill="1" applyBorder="1" applyAlignment="1">
      <alignment horizontal="center" vertical="center" wrapText="1"/>
    </xf>
    <xf numFmtId="0" fontId="5" fillId="14" borderId="13" xfId="0" applyFont="1" applyFill="1" applyBorder="1" applyAlignment="1">
      <alignment horizontal="center" vertical="center" wrapText="1"/>
    </xf>
    <xf numFmtId="0" fontId="5" fillId="14" borderId="19" xfId="0" applyFont="1" applyFill="1" applyBorder="1" applyAlignment="1">
      <alignment horizontal="center" vertical="center" wrapText="1"/>
    </xf>
    <xf numFmtId="0" fontId="5" fillId="15" borderId="13" xfId="0" applyFont="1" applyFill="1" applyBorder="1" applyAlignment="1">
      <alignment horizontal="center" vertical="center" wrapText="1"/>
    </xf>
    <xf numFmtId="0" fontId="5" fillId="15" borderId="19" xfId="0" applyFont="1" applyFill="1" applyBorder="1" applyAlignment="1">
      <alignment horizontal="center" vertical="center" wrapText="1"/>
    </xf>
    <xf numFmtId="0" fontId="0" fillId="16" borderId="14" xfId="0" applyFill="1" applyBorder="1" applyAlignment="1">
      <alignment horizontal="center" vertical="center"/>
    </xf>
    <xf numFmtId="0" fontId="0" fillId="16" borderId="15" xfId="0" applyFill="1" applyBorder="1" applyAlignment="1">
      <alignment horizontal="center" vertical="center"/>
    </xf>
    <xf numFmtId="0" fontId="0" fillId="16" borderId="16" xfId="0" applyFill="1" applyBorder="1" applyAlignment="1">
      <alignment horizontal="center" vertical="center"/>
    </xf>
    <xf numFmtId="0" fontId="0" fillId="16" borderId="17" xfId="0" applyFill="1" applyBorder="1" applyAlignment="1">
      <alignment horizontal="center" vertical="center"/>
    </xf>
    <xf numFmtId="0" fontId="0" fillId="16" borderId="18" xfId="0" applyFill="1" applyBorder="1" applyAlignment="1">
      <alignment horizontal="center" vertical="center"/>
    </xf>
    <xf numFmtId="0" fontId="5" fillId="13" borderId="1" xfId="0" applyFont="1" applyFill="1" applyBorder="1" applyAlignment="1">
      <alignment horizontal="center" vertical="center" wrapText="1"/>
    </xf>
    <xf numFmtId="0" fontId="5" fillId="13" borderId="4" xfId="0" applyFont="1" applyFill="1" applyBorder="1" applyAlignment="1">
      <alignment horizontal="center" vertical="center" wrapText="1"/>
    </xf>
    <xf numFmtId="0" fontId="5" fillId="13" borderId="13" xfId="0" applyFont="1" applyFill="1" applyBorder="1" applyAlignment="1">
      <alignment horizontal="center" vertical="center" wrapText="1"/>
    </xf>
    <xf numFmtId="0" fontId="5" fillId="13" borderId="19" xfId="0"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11" borderId="2" xfId="0" applyFont="1" applyFill="1" applyBorder="1" applyAlignment="1">
      <alignment horizontal="center" vertical="center" wrapText="1"/>
    </xf>
    <xf numFmtId="0" fontId="5" fillId="11" borderId="3"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3" xfId="0" applyFont="1" applyFill="1" applyBorder="1" applyAlignment="1">
      <alignment horizontal="center" vertical="center" wrapText="1"/>
    </xf>
    <xf numFmtId="0" fontId="7" fillId="9" borderId="12" xfId="0" applyFont="1" applyFill="1" applyBorder="1" applyAlignment="1">
      <alignment horizontal="center" vertical="center" wrapText="1"/>
    </xf>
    <xf numFmtId="0" fontId="7" fillId="9" borderId="9" xfId="0" applyFont="1" applyFill="1" applyBorder="1" applyAlignment="1">
      <alignment horizontal="center" vertical="center" wrapText="1"/>
    </xf>
    <xf numFmtId="0" fontId="2" fillId="5" borderId="7"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9" xfId="0" applyFont="1" applyFill="1" applyBorder="1" applyAlignment="1">
      <alignment horizontal="center" vertical="center"/>
    </xf>
    <xf numFmtId="0" fontId="5" fillId="10" borderId="13" xfId="0" applyFont="1" applyFill="1" applyBorder="1" applyAlignment="1">
      <alignment horizontal="center" vertical="center" textRotation="90"/>
    </xf>
    <xf numFmtId="0" fontId="5" fillId="10" borderId="19" xfId="0" applyFont="1" applyFill="1" applyBorder="1" applyAlignment="1">
      <alignment horizontal="center" vertical="center" textRotation="90"/>
    </xf>
    <xf numFmtId="0" fontId="5" fillId="10" borderId="13" xfId="0" applyFont="1" applyFill="1" applyBorder="1" applyAlignment="1">
      <alignment horizontal="center" vertical="center"/>
    </xf>
    <xf numFmtId="0" fontId="5" fillId="10" borderId="19"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11" xfId="0" applyFont="1" applyFill="1" applyBorder="1" applyAlignment="1">
      <alignment horizontal="center" vertical="center"/>
    </xf>
    <xf numFmtId="0" fontId="7" fillId="6" borderId="12"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11" xfId="0" applyFont="1" applyFill="1" applyBorder="1" applyAlignment="1">
      <alignment horizontal="center" vertical="center"/>
    </xf>
    <xf numFmtId="0" fontId="7" fillId="7" borderId="8" xfId="0" applyFont="1" applyFill="1" applyBorder="1" applyAlignment="1">
      <alignment horizontal="center" vertical="center" wrapText="1"/>
    </xf>
    <xf numFmtId="0" fontId="7" fillId="7" borderId="11" xfId="0" applyFont="1" applyFill="1" applyBorder="1" applyAlignment="1">
      <alignment horizontal="center" vertical="center" wrapText="1"/>
    </xf>
    <xf numFmtId="0" fontId="7" fillId="8" borderId="8" xfId="0" applyFont="1" applyFill="1" applyBorder="1" applyAlignment="1">
      <alignment horizontal="center" vertical="center" wrapText="1"/>
    </xf>
    <xf numFmtId="0" fontId="7" fillId="8" borderId="9" xfId="0" applyFont="1" applyFill="1" applyBorder="1" applyAlignment="1">
      <alignment horizontal="center" vertical="center" wrapText="1"/>
    </xf>
  </cellXfs>
  <cellStyles count="3">
    <cellStyle name="Normal" xfId="0" builtinId="0"/>
    <cellStyle name="Normal 3 4" xfId="2" xr:uid="{5E54AD71-92FC-4127-9B1D-21AC54A78F68}"/>
    <cellStyle name="Porcentaje" xfId="1" builtinId="5"/>
  </cellStyles>
  <dxfs count="280">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alcChain" Target="calcChain.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29</xdr:col>
      <xdr:colOff>158449</xdr:colOff>
      <xdr:row>2</xdr:row>
      <xdr:rowOff>272503</xdr:rowOff>
    </xdr:to>
    <xdr:pic>
      <xdr:nvPicPr>
        <xdr:cNvPr id="2" name="Picture 1">
          <a:extLst>
            <a:ext uri="{FF2B5EF4-FFF2-40B4-BE49-F238E27FC236}">
              <a16:creationId xmlns:a16="http://schemas.microsoft.com/office/drawing/2014/main" id="{AA0CBC17-7B83-4856-B980-3B7F00423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945975" y="139096"/>
          <a:ext cx="1968199"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72.30.88.29\PerfilesMoviles$\fileserver.saesas.gov.co\publica\fileserver.saesas.gov.co\publica\1%20-%20Oficina%20Asesora%20de%20Planeaci&#242;n\2.%20Riesgos\2022\01_Formulacion_Actualizaciones\Matriz_Riesgos_Corrupcion_2022_V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file:///\\172.30.88.29\PerfilesMoviles$\fileserver.saesas.gov.co\publica\172.30.88.29\PerfilesMoviles$\Users\adriana\Desktop\SAE\05_Riesgos\2021\01_Formulacion_Actualizaciones\Documentos_trabajo\Riesgos_v1\Mapa_Riesgos_Corrupcion_2021_resaltado.xlsx?8B2556CE" TargetMode="External"/><Relationship Id="rId1" Type="http://schemas.openxmlformats.org/officeDocument/2006/relationships/externalLinkPath" Target="file:///\\8B2556CE\Mapa_Riesgos_Corrupcion_2021_resaltado.xlsx" TargetMode="External"/></Relationships>
</file>

<file path=xl/externalLinks/_rels/externalLink6.xml.rels><?xml version="1.0" encoding="UTF-8" standalone="yes"?>
<Relationships xmlns="http://schemas.openxmlformats.org/package/2006/relationships"><Relationship Id="rId2" Type="http://schemas.microsoft.com/office/2019/04/relationships/externalLinkLongPath" Target="file:///\\172.30.88.29\PerfilesMoviles$\fileserver.saesas.gov.co\publica\fileserver.saesas.gov.co\publica\1%20-%20Oficina%20Asesora%20de%20Planeaci&#242;n\2.%20Riesgos\2022\01_Formulacion_Actualizaciones\Matriz_Riesgos_Operacionales_2022_v1.xlsx?7881B098" TargetMode="External"/><Relationship Id="rId1" Type="http://schemas.openxmlformats.org/officeDocument/2006/relationships/externalLinkPath" Target="file:///\\7881B098\Matriz_Riesgos_Operacionales_2022_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B8" t="str">
            <v>RIESGO DE CORRUPCIÓN</v>
          </cell>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20E3C-5970-4BDF-BE25-B1BD6B5DB138}">
  <sheetPr>
    <tabColor theme="4" tint="-0.249977111117893"/>
  </sheetPr>
  <dimension ref="A1:AG44"/>
  <sheetViews>
    <sheetView tabSelected="1" zoomScale="60" zoomScaleNormal="60" zoomScaleSheetLayoutView="86" workbookViewId="0">
      <selection activeCell="A9" sqref="A9:A12"/>
    </sheetView>
  </sheetViews>
  <sheetFormatPr baseColWidth="10" defaultColWidth="1.7109375" defaultRowHeight="15" customHeight="1" x14ac:dyDescent="0.25"/>
  <cols>
    <col min="1" max="1" width="7.28515625" style="2" customWidth="1"/>
    <col min="2" max="3" width="7.28515625" style="2" hidden="1" customWidth="1"/>
    <col min="4" max="4" width="14.28515625" style="2" hidden="1" customWidth="1"/>
    <col min="5" max="5" width="33.85546875" style="2" customWidth="1"/>
    <col min="6" max="6" width="13.28515625" style="2" customWidth="1"/>
    <col min="7" max="7" width="32.28515625" style="2" customWidth="1"/>
    <col min="8" max="8" width="29.85546875" style="2" customWidth="1"/>
    <col min="9" max="9" width="11.42578125" style="2" hidden="1" customWidth="1"/>
    <col min="10" max="10" width="7.42578125" style="2" hidden="1" customWidth="1"/>
    <col min="11" max="11" width="11.28515625" style="2" hidden="1" customWidth="1"/>
    <col min="12" max="12" width="11.28515625" style="2" customWidth="1"/>
    <col min="13" max="13" width="9.28515625" style="2" customWidth="1"/>
    <col min="14" max="14" width="13.28515625" style="2" customWidth="1"/>
    <col min="15" max="15" width="12.7109375" style="2" customWidth="1"/>
    <col min="16" max="16" width="33.28515625" style="2" customWidth="1"/>
    <col min="17" max="17" width="10.42578125" style="2" hidden="1" customWidth="1"/>
    <col min="18" max="18" width="7.42578125" style="2" hidden="1" customWidth="1"/>
    <col min="19" max="19" width="10.42578125" style="2" hidden="1" customWidth="1"/>
    <col min="20" max="20" width="11.140625" style="2" customWidth="1"/>
    <col min="21" max="21" width="10" style="2" customWidth="1"/>
    <col min="22" max="22" width="12.7109375" style="2" customWidth="1"/>
    <col min="23" max="23" width="32.42578125" style="2" customWidth="1"/>
    <col min="24" max="24" width="25" style="2" customWidth="1"/>
    <col min="25" max="25" width="25" style="2" hidden="1" customWidth="1"/>
    <col min="26" max="26" width="28" style="2" customWidth="1"/>
    <col min="27" max="27" width="20.140625" style="2" hidden="1" customWidth="1"/>
    <col min="28" max="28" width="20" style="2" hidden="1" customWidth="1"/>
    <col min="29" max="29" width="27.140625" style="2" customWidth="1"/>
    <col min="30" max="30" width="52.28515625" style="3" customWidth="1"/>
    <col min="31" max="31" width="16.28515625" style="2" customWidth="1"/>
    <col min="32" max="32" width="13.42578125" style="2" hidden="1" customWidth="1"/>
    <col min="33" max="33" width="14.85546875" style="2" hidden="1" customWidth="1"/>
    <col min="34" max="16384" width="1.7109375" style="2"/>
  </cols>
  <sheetData>
    <row r="1" spans="1:33" ht="33.950000000000003" customHeight="1" x14ac:dyDescent="0.25">
      <c r="A1" s="111" t="s">
        <v>0</v>
      </c>
      <c r="B1" s="112"/>
      <c r="C1" s="112"/>
      <c r="D1" s="112"/>
      <c r="E1" s="112"/>
      <c r="F1" s="112"/>
      <c r="G1" s="112"/>
      <c r="H1" s="112"/>
      <c r="I1" s="112"/>
      <c r="J1" s="112"/>
      <c r="K1" s="112"/>
      <c r="L1" s="112"/>
      <c r="M1" s="112"/>
      <c r="N1" s="112"/>
      <c r="O1" s="112"/>
      <c r="P1" s="112"/>
      <c r="Q1" s="112"/>
      <c r="R1" s="112"/>
      <c r="S1" s="112"/>
      <c r="T1" s="112"/>
      <c r="U1" s="112"/>
      <c r="V1" s="112"/>
      <c r="W1" s="112"/>
      <c r="X1" s="112"/>
      <c r="Y1" s="112"/>
      <c r="Z1" s="113"/>
      <c r="AA1" s="1"/>
      <c r="AB1" s="1"/>
    </row>
    <row r="2" spans="1:33" ht="30" customHeight="1" thickBot="1" x14ac:dyDescent="0.3">
      <c r="A2" s="114"/>
      <c r="B2" s="115"/>
      <c r="C2" s="115"/>
      <c r="D2" s="115"/>
      <c r="E2" s="115"/>
      <c r="F2" s="115"/>
      <c r="G2" s="115"/>
      <c r="H2" s="115"/>
      <c r="I2" s="115"/>
      <c r="J2" s="115"/>
      <c r="K2" s="115"/>
      <c r="L2" s="115"/>
      <c r="M2" s="115"/>
      <c r="N2" s="115"/>
      <c r="O2" s="115"/>
      <c r="P2" s="115"/>
      <c r="Q2" s="115"/>
      <c r="R2" s="115"/>
      <c r="S2" s="115"/>
      <c r="T2" s="115"/>
      <c r="U2" s="115"/>
      <c r="V2" s="115"/>
      <c r="W2" s="115"/>
      <c r="X2" s="115"/>
      <c r="Y2" s="115"/>
      <c r="Z2" s="116"/>
      <c r="AA2" s="1"/>
      <c r="AB2" s="1"/>
    </row>
    <row r="3" spans="1:33" ht="24" customHeight="1" thickBot="1" x14ac:dyDescent="0.3">
      <c r="A3" s="117" t="s">
        <v>1</v>
      </c>
      <c r="B3" s="118"/>
      <c r="C3" s="118"/>
      <c r="D3" s="118"/>
      <c r="E3" s="118"/>
      <c r="F3" s="118"/>
      <c r="G3" s="118"/>
      <c r="H3" s="118"/>
      <c r="I3" s="118"/>
      <c r="J3" s="118"/>
      <c r="K3" s="118"/>
      <c r="L3" s="118"/>
      <c r="M3" s="118"/>
      <c r="N3" s="118"/>
      <c r="O3" s="118"/>
      <c r="P3" s="118"/>
      <c r="Q3" s="118"/>
      <c r="R3" s="118"/>
      <c r="S3" s="118"/>
      <c r="T3" s="118"/>
      <c r="U3" s="118"/>
      <c r="V3" s="118"/>
      <c r="W3" s="118"/>
      <c r="X3" s="118"/>
      <c r="Y3" s="118"/>
      <c r="Z3" s="119"/>
      <c r="AA3" s="4"/>
      <c r="AB3" s="4"/>
    </row>
    <row r="4" spans="1:33" ht="24" customHeight="1" x14ac:dyDescent="0.25">
      <c r="A4" s="5"/>
      <c r="B4" s="6"/>
      <c r="C4" s="6"/>
      <c r="D4" s="6"/>
      <c r="E4" s="6"/>
      <c r="F4" s="6"/>
      <c r="G4" s="6"/>
      <c r="H4" s="6"/>
      <c r="I4" s="6"/>
      <c r="J4" s="6"/>
      <c r="K4" s="6"/>
      <c r="L4" s="6"/>
      <c r="M4" s="6"/>
      <c r="N4" s="6"/>
      <c r="O4" s="6"/>
      <c r="P4" s="6"/>
      <c r="Q4" s="6"/>
      <c r="R4" s="6"/>
      <c r="S4" s="6"/>
      <c r="T4" s="6"/>
      <c r="U4" s="6"/>
      <c r="V4" s="6"/>
      <c r="Z4" s="7"/>
      <c r="AA4" s="6"/>
      <c r="AB4" s="7"/>
    </row>
    <row r="5" spans="1:33" ht="102" customHeight="1" thickBot="1" x14ac:dyDescent="0.3">
      <c r="A5" s="8"/>
      <c r="B5" s="9"/>
      <c r="C5" s="9"/>
      <c r="D5" s="9"/>
      <c r="E5" s="9"/>
      <c r="F5" s="9"/>
      <c r="G5" s="9"/>
      <c r="H5" s="9"/>
      <c r="I5" s="9"/>
      <c r="J5" s="9"/>
      <c r="K5" s="9"/>
      <c r="L5" s="9"/>
      <c r="M5" s="9"/>
      <c r="N5" s="9"/>
      <c r="O5" s="9"/>
      <c r="P5" s="9"/>
      <c r="Q5" s="9"/>
      <c r="R5" s="9"/>
      <c r="S5" s="9"/>
      <c r="T5" s="9"/>
      <c r="U5" s="9"/>
      <c r="V5" s="9"/>
      <c r="Z5" s="7"/>
      <c r="AA5" s="7"/>
      <c r="AB5" s="7"/>
      <c r="AC5" s="10"/>
      <c r="AD5" s="10"/>
    </row>
    <row r="6" spans="1:33" ht="38.25" customHeight="1" thickBot="1" x14ac:dyDescent="0.3">
      <c r="A6" s="120" t="s">
        <v>2</v>
      </c>
      <c r="B6" s="121"/>
      <c r="C6" s="121"/>
      <c r="D6" s="121"/>
      <c r="E6" s="121"/>
      <c r="F6" s="121"/>
      <c r="G6" s="121"/>
      <c r="H6" s="122"/>
      <c r="I6" s="123" t="s">
        <v>3</v>
      </c>
      <c r="J6" s="124"/>
      <c r="K6" s="124"/>
      <c r="L6" s="124"/>
      <c r="M6" s="124"/>
      <c r="N6" s="124"/>
      <c r="O6" s="124"/>
      <c r="P6" s="124"/>
      <c r="Q6" s="124"/>
      <c r="R6" s="124"/>
      <c r="S6" s="124"/>
      <c r="T6" s="124"/>
      <c r="U6" s="124"/>
      <c r="V6" s="125"/>
      <c r="W6" s="126" t="s">
        <v>4</v>
      </c>
      <c r="X6" s="127"/>
      <c r="Y6" s="128" t="s">
        <v>5</v>
      </c>
      <c r="Z6" s="129"/>
      <c r="AA6" s="102" t="s">
        <v>6</v>
      </c>
      <c r="AB6" s="103"/>
      <c r="AC6" s="104" t="s">
        <v>7</v>
      </c>
      <c r="AD6" s="105"/>
      <c r="AE6" s="105"/>
      <c r="AF6" s="105"/>
      <c r="AG6" s="106"/>
    </row>
    <row r="7" spans="1:33" ht="38.25" customHeight="1" thickBot="1" x14ac:dyDescent="0.3">
      <c r="A7" s="107" t="s">
        <v>8</v>
      </c>
      <c r="B7" s="11"/>
      <c r="C7" s="11"/>
      <c r="D7" s="107" t="s">
        <v>9</v>
      </c>
      <c r="E7" s="109" t="s">
        <v>10</v>
      </c>
      <c r="F7" s="109" t="s">
        <v>11</v>
      </c>
      <c r="G7" s="109" t="s">
        <v>12</v>
      </c>
      <c r="H7" s="109" t="s">
        <v>13</v>
      </c>
      <c r="I7" s="96" t="s">
        <v>14</v>
      </c>
      <c r="J7" s="97"/>
      <c r="K7" s="98"/>
      <c r="L7" s="99" t="s">
        <v>15</v>
      </c>
      <c r="M7" s="100"/>
      <c r="N7" s="101"/>
      <c r="O7" s="92" t="s">
        <v>16</v>
      </c>
      <c r="P7" s="94" t="s">
        <v>17</v>
      </c>
      <c r="Q7" s="96" t="s">
        <v>18</v>
      </c>
      <c r="R7" s="97"/>
      <c r="S7" s="98"/>
      <c r="T7" s="99" t="s">
        <v>18</v>
      </c>
      <c r="U7" s="100"/>
      <c r="V7" s="101"/>
      <c r="W7" s="94" t="s">
        <v>19</v>
      </c>
      <c r="X7" s="92" t="s">
        <v>20</v>
      </c>
      <c r="Y7" s="83" t="s">
        <v>21</v>
      </c>
      <c r="Z7" s="83" t="s">
        <v>22</v>
      </c>
      <c r="AA7" s="85" t="s">
        <v>23</v>
      </c>
      <c r="AB7" s="85" t="s">
        <v>24</v>
      </c>
      <c r="AC7" s="87" t="s">
        <v>25</v>
      </c>
      <c r="AD7" s="88"/>
      <c r="AE7" s="89"/>
      <c r="AF7" s="90" t="s">
        <v>26</v>
      </c>
      <c r="AG7" s="91"/>
    </row>
    <row r="8" spans="1:33" ht="38.25" customHeight="1" thickBot="1" x14ac:dyDescent="0.3">
      <c r="A8" s="108"/>
      <c r="B8" s="12"/>
      <c r="C8" s="12"/>
      <c r="D8" s="108"/>
      <c r="E8" s="110"/>
      <c r="F8" s="110"/>
      <c r="G8" s="110"/>
      <c r="H8" s="110"/>
      <c r="I8" s="13" t="s">
        <v>27</v>
      </c>
      <c r="J8" s="13" t="s">
        <v>28</v>
      </c>
      <c r="K8" s="13" t="s">
        <v>29</v>
      </c>
      <c r="L8" s="14" t="s">
        <v>27</v>
      </c>
      <c r="M8" s="14" t="s">
        <v>28</v>
      </c>
      <c r="N8" s="14" t="s">
        <v>30</v>
      </c>
      <c r="O8" s="93"/>
      <c r="P8" s="95"/>
      <c r="Q8" s="13" t="s">
        <v>27</v>
      </c>
      <c r="R8" s="13" t="s">
        <v>28</v>
      </c>
      <c r="S8" s="13" t="s">
        <v>29</v>
      </c>
      <c r="T8" s="14" t="s">
        <v>31</v>
      </c>
      <c r="U8" s="14" t="s">
        <v>28</v>
      </c>
      <c r="V8" s="14" t="s">
        <v>32</v>
      </c>
      <c r="W8" s="95"/>
      <c r="X8" s="93"/>
      <c r="Y8" s="84"/>
      <c r="Z8" s="84"/>
      <c r="AA8" s="86"/>
      <c r="AB8" s="86"/>
      <c r="AC8" s="15" t="s">
        <v>33</v>
      </c>
      <c r="AD8" s="16" t="s">
        <v>34</v>
      </c>
      <c r="AE8" s="17" t="s">
        <v>35</v>
      </c>
      <c r="AF8" s="18" t="s">
        <v>36</v>
      </c>
      <c r="AG8" s="17" t="s">
        <v>37</v>
      </c>
    </row>
    <row r="9" spans="1:33" ht="102.95" customHeight="1" x14ac:dyDescent="0.25">
      <c r="A9" s="61">
        <v>20</v>
      </c>
      <c r="B9" s="19">
        <v>20</v>
      </c>
      <c r="C9" s="19" t="s">
        <v>38</v>
      </c>
      <c r="D9" s="61" t="s">
        <v>38</v>
      </c>
      <c r="E9" s="70" t="s">
        <v>39</v>
      </c>
      <c r="F9" s="70" t="s">
        <v>40</v>
      </c>
      <c r="G9" s="70" t="s">
        <v>41</v>
      </c>
      <c r="H9" s="70" t="s">
        <v>42</v>
      </c>
      <c r="I9" s="81">
        <v>3</v>
      </c>
      <c r="J9" s="81">
        <v>3</v>
      </c>
      <c r="K9" s="82" t="s">
        <v>43</v>
      </c>
      <c r="L9" s="67" t="s">
        <v>44</v>
      </c>
      <c r="M9" s="67" t="s">
        <v>45</v>
      </c>
      <c r="N9" s="67" t="s">
        <v>46</v>
      </c>
      <c r="O9" s="61" t="s">
        <v>47</v>
      </c>
      <c r="P9" s="79" t="s">
        <v>48</v>
      </c>
      <c r="Q9" s="80">
        <v>2</v>
      </c>
      <c r="R9" s="81">
        <v>1</v>
      </c>
      <c r="S9" s="82" t="s">
        <v>49</v>
      </c>
      <c r="T9" s="67" t="s">
        <v>50</v>
      </c>
      <c r="U9" s="67" t="s">
        <v>51</v>
      </c>
      <c r="V9" s="67" t="s">
        <v>52</v>
      </c>
      <c r="W9" s="20" t="s">
        <v>53</v>
      </c>
      <c r="X9" s="20" t="s">
        <v>54</v>
      </c>
      <c r="Y9" s="20" t="s">
        <v>55</v>
      </c>
      <c r="Z9" s="21" t="s">
        <v>56</v>
      </c>
      <c r="AA9" s="70" t="s">
        <v>57</v>
      </c>
      <c r="AB9" s="70" t="s">
        <v>58</v>
      </c>
      <c r="AC9" s="22">
        <v>1</v>
      </c>
      <c r="AD9" s="23" t="s">
        <v>59</v>
      </c>
      <c r="AE9" s="78">
        <f>AVERAGE(AC9:AC12)</f>
        <v>1</v>
      </c>
      <c r="AF9" s="67" t="s">
        <v>60</v>
      </c>
      <c r="AG9" s="61" t="s">
        <v>61</v>
      </c>
    </row>
    <row r="10" spans="1:33" ht="85.5" x14ac:dyDescent="0.25">
      <c r="A10" s="54"/>
      <c r="B10" s="24">
        <v>20</v>
      </c>
      <c r="C10" s="24" t="s">
        <v>38</v>
      </c>
      <c r="D10" s="54"/>
      <c r="E10" s="55"/>
      <c r="F10" s="55"/>
      <c r="G10" s="55"/>
      <c r="H10" s="55"/>
      <c r="I10" s="77"/>
      <c r="J10" s="77"/>
      <c r="K10" s="76"/>
      <c r="L10" s="58"/>
      <c r="M10" s="58"/>
      <c r="N10" s="58"/>
      <c r="O10" s="54"/>
      <c r="P10" s="62"/>
      <c r="Q10" s="75"/>
      <c r="R10" s="77"/>
      <c r="S10" s="76"/>
      <c r="T10" s="58"/>
      <c r="U10" s="58"/>
      <c r="V10" s="58"/>
      <c r="W10" s="25" t="s">
        <v>62</v>
      </c>
      <c r="X10" s="25" t="s">
        <v>63</v>
      </c>
      <c r="Y10" s="25" t="s">
        <v>64</v>
      </c>
      <c r="Z10" s="26" t="s">
        <v>65</v>
      </c>
      <c r="AA10" s="55"/>
      <c r="AB10" s="55"/>
      <c r="AC10" s="27"/>
      <c r="AD10" s="28"/>
      <c r="AE10" s="57"/>
      <c r="AF10" s="77"/>
      <c r="AG10" s="57"/>
    </row>
    <row r="11" spans="1:33" ht="75" x14ac:dyDescent="0.25">
      <c r="A11" s="54"/>
      <c r="B11" s="24">
        <v>20</v>
      </c>
      <c r="C11" s="24" t="s">
        <v>38</v>
      </c>
      <c r="D11" s="54"/>
      <c r="E11" s="55"/>
      <c r="F11" s="55"/>
      <c r="G11" s="55"/>
      <c r="H11" s="55"/>
      <c r="I11" s="77"/>
      <c r="J11" s="77"/>
      <c r="K11" s="76"/>
      <c r="L11" s="58"/>
      <c r="M11" s="58"/>
      <c r="N11" s="58"/>
      <c r="O11" s="54"/>
      <c r="P11" s="62"/>
      <c r="Q11" s="75"/>
      <c r="R11" s="77"/>
      <c r="S11" s="76"/>
      <c r="T11" s="58"/>
      <c r="U11" s="58"/>
      <c r="V11" s="58"/>
      <c r="W11" s="25" t="s">
        <v>66</v>
      </c>
      <c r="X11" s="25" t="s">
        <v>54</v>
      </c>
      <c r="Y11" s="25" t="s">
        <v>64</v>
      </c>
      <c r="Z11" s="25" t="s">
        <v>67</v>
      </c>
      <c r="AA11" s="55"/>
      <c r="AB11" s="55"/>
      <c r="AC11" s="27">
        <v>1</v>
      </c>
      <c r="AD11" s="29" t="s">
        <v>68</v>
      </c>
      <c r="AE11" s="54"/>
      <c r="AF11" s="58"/>
      <c r="AG11" s="54"/>
    </row>
    <row r="12" spans="1:33" ht="126" customHeight="1" x14ac:dyDescent="0.25">
      <c r="A12" s="54"/>
      <c r="B12" s="24">
        <v>20</v>
      </c>
      <c r="C12" s="24" t="s">
        <v>38</v>
      </c>
      <c r="D12" s="54"/>
      <c r="E12" s="55"/>
      <c r="F12" s="55"/>
      <c r="G12" s="55"/>
      <c r="H12" s="55"/>
      <c r="I12" s="77"/>
      <c r="J12" s="77"/>
      <c r="K12" s="76"/>
      <c r="L12" s="58"/>
      <c r="M12" s="58"/>
      <c r="N12" s="58"/>
      <c r="O12" s="54"/>
      <c r="P12" s="62"/>
      <c r="Q12" s="75"/>
      <c r="R12" s="77"/>
      <c r="S12" s="76"/>
      <c r="T12" s="58"/>
      <c r="U12" s="58"/>
      <c r="V12" s="58"/>
      <c r="W12" s="30" t="s">
        <v>69</v>
      </c>
      <c r="X12" s="25" t="s">
        <v>54</v>
      </c>
      <c r="Y12" s="26" t="s">
        <v>70</v>
      </c>
      <c r="Z12" s="26" t="s">
        <v>71</v>
      </c>
      <c r="AA12" s="55"/>
      <c r="AB12" s="55"/>
      <c r="AC12" s="27">
        <v>1</v>
      </c>
      <c r="AD12" s="31" t="s">
        <v>72</v>
      </c>
      <c r="AE12" s="54"/>
      <c r="AF12" s="58"/>
      <c r="AG12" s="54"/>
    </row>
    <row r="13" spans="1:33" ht="108.95" customHeight="1" x14ac:dyDescent="0.25">
      <c r="A13" s="54">
        <v>27</v>
      </c>
      <c r="B13" s="24">
        <v>27</v>
      </c>
      <c r="C13" s="24" t="s">
        <v>38</v>
      </c>
      <c r="D13" s="54" t="s">
        <v>38</v>
      </c>
      <c r="E13" s="55" t="s">
        <v>73</v>
      </c>
      <c r="F13" s="55" t="s">
        <v>40</v>
      </c>
      <c r="G13" s="55" t="s">
        <v>74</v>
      </c>
      <c r="H13" s="55" t="s">
        <v>75</v>
      </c>
      <c r="I13" s="77">
        <v>3</v>
      </c>
      <c r="J13" s="77">
        <v>3</v>
      </c>
      <c r="K13" s="76" t="s">
        <v>43</v>
      </c>
      <c r="L13" s="58" t="s">
        <v>44</v>
      </c>
      <c r="M13" s="58" t="s">
        <v>45</v>
      </c>
      <c r="N13" s="58" t="s">
        <v>46</v>
      </c>
      <c r="O13" s="54" t="s">
        <v>47</v>
      </c>
      <c r="P13" s="62" t="s">
        <v>76</v>
      </c>
      <c r="Q13" s="75">
        <v>1</v>
      </c>
      <c r="R13" s="75">
        <v>1</v>
      </c>
      <c r="S13" s="76" t="s">
        <v>77</v>
      </c>
      <c r="T13" s="58" t="s">
        <v>78</v>
      </c>
      <c r="U13" s="58" t="s">
        <v>51</v>
      </c>
      <c r="V13" s="58" t="s">
        <v>52</v>
      </c>
      <c r="W13" s="30" t="s">
        <v>79</v>
      </c>
      <c r="X13" s="25" t="s">
        <v>54</v>
      </c>
      <c r="Y13" s="26" t="s">
        <v>80</v>
      </c>
      <c r="Z13" s="26" t="s">
        <v>81</v>
      </c>
      <c r="AA13" s="55" t="s">
        <v>57</v>
      </c>
      <c r="AB13" s="55" t="s">
        <v>58</v>
      </c>
      <c r="AC13" s="27">
        <v>1</v>
      </c>
      <c r="AD13" s="31" t="s">
        <v>82</v>
      </c>
      <c r="AE13" s="73">
        <f>AVERAGE(AC13:AC18)</f>
        <v>1</v>
      </c>
      <c r="AF13" s="58" t="s">
        <v>60</v>
      </c>
      <c r="AG13" s="54" t="s">
        <v>61</v>
      </c>
    </row>
    <row r="14" spans="1:33" ht="108.95" customHeight="1" x14ac:dyDescent="0.25">
      <c r="A14" s="54"/>
      <c r="B14" s="24">
        <v>27</v>
      </c>
      <c r="C14" s="24" t="s">
        <v>38</v>
      </c>
      <c r="D14" s="54"/>
      <c r="E14" s="55"/>
      <c r="F14" s="55"/>
      <c r="G14" s="55"/>
      <c r="H14" s="55"/>
      <c r="I14" s="77"/>
      <c r="J14" s="77"/>
      <c r="K14" s="76"/>
      <c r="L14" s="58"/>
      <c r="M14" s="58"/>
      <c r="N14" s="58"/>
      <c r="O14" s="54"/>
      <c r="P14" s="62"/>
      <c r="Q14" s="75"/>
      <c r="R14" s="75"/>
      <c r="S14" s="76"/>
      <c r="T14" s="58"/>
      <c r="U14" s="58"/>
      <c r="V14" s="58"/>
      <c r="W14" s="30" t="s">
        <v>83</v>
      </c>
      <c r="X14" s="25" t="s">
        <v>54</v>
      </c>
      <c r="Y14" s="26" t="s">
        <v>64</v>
      </c>
      <c r="Z14" s="26" t="s">
        <v>84</v>
      </c>
      <c r="AA14" s="55"/>
      <c r="AB14" s="55"/>
      <c r="AC14" s="27">
        <v>1</v>
      </c>
      <c r="AD14" s="31" t="s">
        <v>85</v>
      </c>
      <c r="AE14" s="74"/>
      <c r="AF14" s="58"/>
      <c r="AG14" s="54"/>
    </row>
    <row r="15" spans="1:33" ht="120" x14ac:dyDescent="0.25">
      <c r="A15" s="54"/>
      <c r="B15" s="24">
        <v>27</v>
      </c>
      <c r="C15" s="24" t="s">
        <v>38</v>
      </c>
      <c r="D15" s="54"/>
      <c r="E15" s="55"/>
      <c r="F15" s="55"/>
      <c r="G15" s="55"/>
      <c r="H15" s="55"/>
      <c r="I15" s="77"/>
      <c r="J15" s="77"/>
      <c r="K15" s="76"/>
      <c r="L15" s="58"/>
      <c r="M15" s="58"/>
      <c r="N15" s="58"/>
      <c r="O15" s="54"/>
      <c r="P15" s="62"/>
      <c r="Q15" s="75"/>
      <c r="R15" s="75"/>
      <c r="S15" s="76"/>
      <c r="T15" s="58"/>
      <c r="U15" s="58"/>
      <c r="V15" s="58"/>
      <c r="W15" s="30" t="s">
        <v>86</v>
      </c>
      <c r="X15" s="25" t="s">
        <v>54</v>
      </c>
      <c r="Y15" s="26" t="s">
        <v>87</v>
      </c>
      <c r="Z15" s="26" t="s">
        <v>88</v>
      </c>
      <c r="AA15" s="55"/>
      <c r="AB15" s="55"/>
      <c r="AC15" s="27">
        <v>1</v>
      </c>
      <c r="AD15" s="28" t="s">
        <v>89</v>
      </c>
      <c r="AE15" s="74"/>
      <c r="AF15" s="58"/>
      <c r="AG15" s="54"/>
    </row>
    <row r="16" spans="1:33" ht="50.1" customHeight="1" x14ac:dyDescent="0.25">
      <c r="A16" s="54"/>
      <c r="B16" s="24">
        <v>27</v>
      </c>
      <c r="C16" s="24" t="s">
        <v>38</v>
      </c>
      <c r="D16" s="54"/>
      <c r="E16" s="55"/>
      <c r="F16" s="55"/>
      <c r="G16" s="55"/>
      <c r="H16" s="55"/>
      <c r="I16" s="77"/>
      <c r="J16" s="77"/>
      <c r="K16" s="76"/>
      <c r="L16" s="58"/>
      <c r="M16" s="58"/>
      <c r="N16" s="58"/>
      <c r="O16" s="54"/>
      <c r="P16" s="62"/>
      <c r="Q16" s="75"/>
      <c r="R16" s="75"/>
      <c r="S16" s="76"/>
      <c r="T16" s="58"/>
      <c r="U16" s="58"/>
      <c r="V16" s="58"/>
      <c r="W16" s="30" t="s">
        <v>90</v>
      </c>
      <c r="X16" s="25" t="s">
        <v>63</v>
      </c>
      <c r="Y16" s="26" t="s">
        <v>80</v>
      </c>
      <c r="Z16" s="26" t="s">
        <v>91</v>
      </c>
      <c r="AA16" s="55"/>
      <c r="AB16" s="55"/>
      <c r="AC16" s="27"/>
      <c r="AD16" s="32"/>
      <c r="AE16" s="74"/>
      <c r="AF16" s="58"/>
      <c r="AG16" s="54"/>
    </row>
    <row r="17" spans="1:33" ht="105.95" customHeight="1" x14ac:dyDescent="0.25">
      <c r="A17" s="54"/>
      <c r="B17" s="24">
        <v>27</v>
      </c>
      <c r="C17" s="24" t="s">
        <v>38</v>
      </c>
      <c r="D17" s="54"/>
      <c r="E17" s="55"/>
      <c r="F17" s="55"/>
      <c r="G17" s="55"/>
      <c r="H17" s="55"/>
      <c r="I17" s="77"/>
      <c r="J17" s="77"/>
      <c r="K17" s="76"/>
      <c r="L17" s="58"/>
      <c r="M17" s="58"/>
      <c r="N17" s="58"/>
      <c r="O17" s="54"/>
      <c r="P17" s="62"/>
      <c r="Q17" s="75"/>
      <c r="R17" s="75"/>
      <c r="S17" s="76"/>
      <c r="T17" s="58"/>
      <c r="U17" s="58"/>
      <c r="V17" s="58"/>
      <c r="W17" s="26" t="s">
        <v>92</v>
      </c>
      <c r="X17" s="25" t="s">
        <v>63</v>
      </c>
      <c r="Y17" s="26" t="s">
        <v>80</v>
      </c>
      <c r="Z17" s="26" t="s">
        <v>93</v>
      </c>
      <c r="AA17" s="55"/>
      <c r="AB17" s="55"/>
      <c r="AC17" s="27"/>
      <c r="AD17" s="32"/>
      <c r="AE17" s="74"/>
      <c r="AF17" s="58"/>
      <c r="AG17" s="54"/>
    </row>
    <row r="18" spans="1:33" ht="119.1" customHeight="1" x14ac:dyDescent="0.25">
      <c r="A18" s="54"/>
      <c r="B18" s="24">
        <v>27</v>
      </c>
      <c r="C18" s="24" t="s">
        <v>38</v>
      </c>
      <c r="D18" s="54"/>
      <c r="E18" s="55"/>
      <c r="F18" s="55"/>
      <c r="G18" s="55"/>
      <c r="H18" s="55"/>
      <c r="I18" s="77"/>
      <c r="J18" s="77"/>
      <c r="K18" s="76"/>
      <c r="L18" s="58"/>
      <c r="M18" s="58"/>
      <c r="N18" s="58"/>
      <c r="O18" s="54"/>
      <c r="P18" s="62"/>
      <c r="Q18" s="75"/>
      <c r="R18" s="75"/>
      <c r="S18" s="76"/>
      <c r="T18" s="58"/>
      <c r="U18" s="58"/>
      <c r="V18" s="58"/>
      <c r="W18" s="30" t="s">
        <v>94</v>
      </c>
      <c r="X18" s="26" t="s">
        <v>95</v>
      </c>
      <c r="Y18" s="26" t="s">
        <v>80</v>
      </c>
      <c r="Z18" s="26" t="s">
        <v>96</v>
      </c>
      <c r="AA18" s="55"/>
      <c r="AB18" s="55"/>
      <c r="AC18" s="33">
        <v>1</v>
      </c>
      <c r="AD18" s="31" t="s">
        <v>97</v>
      </c>
      <c r="AE18" s="74"/>
      <c r="AF18" s="58"/>
      <c r="AG18" s="54"/>
    </row>
    <row r="19" spans="1:33" ht="150" x14ac:dyDescent="0.25">
      <c r="A19" s="54">
        <v>53</v>
      </c>
      <c r="B19" s="24">
        <v>53</v>
      </c>
      <c r="C19" s="24" t="s">
        <v>98</v>
      </c>
      <c r="D19" s="54" t="s">
        <v>98</v>
      </c>
      <c r="E19" s="55" t="s">
        <v>99</v>
      </c>
      <c r="F19" s="55" t="s">
        <v>40</v>
      </c>
      <c r="G19" s="55" t="s">
        <v>100</v>
      </c>
      <c r="H19" s="55" t="s">
        <v>101</v>
      </c>
      <c r="I19" s="57">
        <v>2</v>
      </c>
      <c r="J19" s="57">
        <v>3</v>
      </c>
      <c r="K19" s="57" t="s">
        <v>102</v>
      </c>
      <c r="L19" s="54" t="s">
        <v>50</v>
      </c>
      <c r="M19" s="58" t="s">
        <v>45</v>
      </c>
      <c r="N19" s="54" t="s">
        <v>45</v>
      </c>
      <c r="O19" s="54" t="s">
        <v>47</v>
      </c>
      <c r="P19" s="62" t="s">
        <v>103</v>
      </c>
      <c r="Q19" s="56">
        <v>0</v>
      </c>
      <c r="R19" s="56">
        <v>1</v>
      </c>
      <c r="S19" s="56" t="s">
        <v>77</v>
      </c>
      <c r="T19" s="53" t="s">
        <v>78</v>
      </c>
      <c r="U19" s="53" t="s">
        <v>51</v>
      </c>
      <c r="V19" s="58" t="s">
        <v>52</v>
      </c>
      <c r="W19" s="26" t="s">
        <v>104</v>
      </c>
      <c r="X19" s="26" t="s">
        <v>105</v>
      </c>
      <c r="Y19" s="26" t="s">
        <v>80</v>
      </c>
      <c r="Z19" s="26" t="s">
        <v>106</v>
      </c>
      <c r="AA19" s="55" t="s">
        <v>107</v>
      </c>
      <c r="AB19" s="55" t="s">
        <v>108</v>
      </c>
      <c r="AC19" s="27">
        <v>1</v>
      </c>
      <c r="AD19" s="34" t="s">
        <v>109</v>
      </c>
      <c r="AE19" s="71">
        <f>AVERAGE(AC19:AC20)</f>
        <v>1</v>
      </c>
      <c r="AF19" s="58" t="s">
        <v>60</v>
      </c>
      <c r="AG19" s="54" t="s">
        <v>61</v>
      </c>
    </row>
    <row r="20" spans="1:33" ht="105.95" customHeight="1" x14ac:dyDescent="0.25">
      <c r="A20" s="54"/>
      <c r="B20" s="24">
        <v>53</v>
      </c>
      <c r="C20" s="24" t="s">
        <v>98</v>
      </c>
      <c r="D20" s="54"/>
      <c r="E20" s="55"/>
      <c r="F20" s="55"/>
      <c r="G20" s="55"/>
      <c r="H20" s="55"/>
      <c r="I20" s="57"/>
      <c r="J20" s="57"/>
      <c r="K20" s="57"/>
      <c r="L20" s="54"/>
      <c r="M20" s="58"/>
      <c r="N20" s="54"/>
      <c r="O20" s="54"/>
      <c r="P20" s="62"/>
      <c r="Q20" s="56"/>
      <c r="R20" s="56"/>
      <c r="S20" s="56"/>
      <c r="T20" s="53"/>
      <c r="U20" s="53"/>
      <c r="V20" s="58"/>
      <c r="W20" s="26" t="s">
        <v>110</v>
      </c>
      <c r="X20" s="26" t="s">
        <v>111</v>
      </c>
      <c r="Y20" s="26" t="s">
        <v>80</v>
      </c>
      <c r="Z20" s="26" t="s">
        <v>112</v>
      </c>
      <c r="AA20" s="55"/>
      <c r="AB20" s="55"/>
      <c r="AC20" s="33">
        <v>1</v>
      </c>
      <c r="AD20" s="31" t="s">
        <v>113</v>
      </c>
      <c r="AE20" s="72"/>
      <c r="AF20" s="58"/>
      <c r="AG20" s="54"/>
    </row>
    <row r="21" spans="1:33" ht="147.94999999999999" customHeight="1" x14ac:dyDescent="0.25">
      <c r="A21" s="54"/>
      <c r="B21" s="24">
        <v>53</v>
      </c>
      <c r="C21" s="24" t="s">
        <v>98</v>
      </c>
      <c r="D21" s="54"/>
      <c r="E21" s="55"/>
      <c r="F21" s="55"/>
      <c r="G21" s="55"/>
      <c r="H21" s="55"/>
      <c r="I21" s="57"/>
      <c r="J21" s="57"/>
      <c r="K21" s="57"/>
      <c r="L21" s="54"/>
      <c r="M21" s="58"/>
      <c r="N21" s="54"/>
      <c r="O21" s="54"/>
      <c r="P21" s="35" t="s">
        <v>114</v>
      </c>
      <c r="Q21" s="56"/>
      <c r="R21" s="56"/>
      <c r="S21" s="56"/>
      <c r="T21" s="53"/>
      <c r="U21" s="53"/>
      <c r="V21" s="58"/>
      <c r="W21" s="26" t="s">
        <v>115</v>
      </c>
      <c r="X21" s="26" t="s">
        <v>105</v>
      </c>
      <c r="Y21" s="26" t="s">
        <v>80</v>
      </c>
      <c r="Z21" s="26" t="s">
        <v>116</v>
      </c>
      <c r="AA21" s="55"/>
      <c r="AB21" s="55"/>
      <c r="AC21" s="27">
        <v>1</v>
      </c>
      <c r="AD21" s="34" t="s">
        <v>117</v>
      </c>
      <c r="AE21" s="27">
        <f>+AC21</f>
        <v>1</v>
      </c>
      <c r="AF21" s="58"/>
      <c r="AG21" s="54"/>
    </row>
    <row r="22" spans="1:33" ht="129" customHeight="1" x14ac:dyDescent="0.25">
      <c r="A22" s="54">
        <v>67</v>
      </c>
      <c r="B22" s="24">
        <v>67</v>
      </c>
      <c r="C22" s="24" t="s">
        <v>118</v>
      </c>
      <c r="D22" s="54" t="s">
        <v>118</v>
      </c>
      <c r="E22" s="55" t="s">
        <v>119</v>
      </c>
      <c r="F22" s="55" t="s">
        <v>40</v>
      </c>
      <c r="G22" s="55" t="s">
        <v>120</v>
      </c>
      <c r="H22" s="55" t="s">
        <v>121</v>
      </c>
      <c r="I22" s="57">
        <v>4</v>
      </c>
      <c r="J22" s="57">
        <v>5</v>
      </c>
      <c r="K22" s="57" t="s">
        <v>122</v>
      </c>
      <c r="L22" s="54" t="s">
        <v>123</v>
      </c>
      <c r="M22" s="54" t="s">
        <v>124</v>
      </c>
      <c r="N22" s="54" t="s">
        <v>125</v>
      </c>
      <c r="O22" s="54" t="s">
        <v>47</v>
      </c>
      <c r="P22" s="35" t="s">
        <v>126</v>
      </c>
      <c r="Q22" s="57">
        <v>2</v>
      </c>
      <c r="R22" s="57">
        <v>3</v>
      </c>
      <c r="S22" s="57" t="s">
        <v>102</v>
      </c>
      <c r="T22" s="59" t="s">
        <v>50</v>
      </c>
      <c r="U22" s="65" t="s">
        <v>45</v>
      </c>
      <c r="V22" s="59" t="s">
        <v>45</v>
      </c>
      <c r="W22" s="26" t="s">
        <v>127</v>
      </c>
      <c r="X22" s="26" t="s">
        <v>54</v>
      </c>
      <c r="Y22" s="26" t="s">
        <v>80</v>
      </c>
      <c r="Z22" s="26" t="s">
        <v>128</v>
      </c>
      <c r="AA22" s="68" t="s">
        <v>57</v>
      </c>
      <c r="AB22" s="68" t="s">
        <v>58</v>
      </c>
      <c r="AC22" s="27">
        <v>1</v>
      </c>
      <c r="AD22" s="36" t="s">
        <v>129</v>
      </c>
      <c r="AE22" s="37">
        <f>+AC22</f>
        <v>1</v>
      </c>
      <c r="AF22" s="59" t="s">
        <v>60</v>
      </c>
      <c r="AG22" s="59" t="s">
        <v>61</v>
      </c>
    </row>
    <row r="23" spans="1:33" ht="120.95" customHeight="1" x14ac:dyDescent="0.25">
      <c r="A23" s="54"/>
      <c r="B23" s="24">
        <v>67</v>
      </c>
      <c r="C23" s="24" t="s">
        <v>118</v>
      </c>
      <c r="D23" s="54"/>
      <c r="E23" s="55"/>
      <c r="F23" s="55"/>
      <c r="G23" s="55"/>
      <c r="H23" s="55"/>
      <c r="I23" s="57"/>
      <c r="J23" s="57"/>
      <c r="K23" s="57"/>
      <c r="L23" s="54"/>
      <c r="M23" s="54"/>
      <c r="N23" s="54"/>
      <c r="O23" s="54"/>
      <c r="P23" s="62" t="s">
        <v>130</v>
      </c>
      <c r="Q23" s="57"/>
      <c r="R23" s="57"/>
      <c r="S23" s="57"/>
      <c r="T23" s="60"/>
      <c r="U23" s="66"/>
      <c r="V23" s="60"/>
      <c r="W23" s="26" t="s">
        <v>131</v>
      </c>
      <c r="X23" s="25" t="s">
        <v>54</v>
      </c>
      <c r="Y23" s="26" t="s">
        <v>87</v>
      </c>
      <c r="Z23" s="38" t="s">
        <v>132</v>
      </c>
      <c r="AA23" s="69"/>
      <c r="AB23" s="69"/>
      <c r="AC23" s="27">
        <v>1</v>
      </c>
      <c r="AD23" s="28" t="s">
        <v>133</v>
      </c>
      <c r="AE23" s="63">
        <f>AVERAGE(AC23:AC26)</f>
        <v>0.99374341412012646</v>
      </c>
      <c r="AF23" s="60"/>
      <c r="AG23" s="60"/>
    </row>
    <row r="24" spans="1:33" ht="69.95" customHeight="1" x14ac:dyDescent="0.25">
      <c r="A24" s="54"/>
      <c r="B24" s="24">
        <v>67</v>
      </c>
      <c r="C24" s="24" t="s">
        <v>118</v>
      </c>
      <c r="D24" s="54"/>
      <c r="E24" s="55"/>
      <c r="F24" s="55"/>
      <c r="G24" s="55"/>
      <c r="H24" s="55"/>
      <c r="I24" s="57"/>
      <c r="J24" s="57"/>
      <c r="K24" s="57"/>
      <c r="L24" s="54"/>
      <c r="M24" s="54"/>
      <c r="N24" s="54"/>
      <c r="O24" s="54"/>
      <c r="P24" s="62"/>
      <c r="Q24" s="57"/>
      <c r="R24" s="57"/>
      <c r="S24" s="57"/>
      <c r="T24" s="60"/>
      <c r="U24" s="66"/>
      <c r="V24" s="60"/>
      <c r="W24" s="26" t="s">
        <v>134</v>
      </c>
      <c r="X24" s="25" t="s">
        <v>54</v>
      </c>
      <c r="Y24" s="26" t="s">
        <v>80</v>
      </c>
      <c r="Z24" s="26" t="s">
        <v>135</v>
      </c>
      <c r="AA24" s="69"/>
      <c r="AB24" s="69"/>
      <c r="AC24" s="27">
        <v>1</v>
      </c>
      <c r="AD24" s="31" t="s">
        <v>136</v>
      </c>
      <c r="AE24" s="64"/>
      <c r="AF24" s="60"/>
      <c r="AG24" s="60"/>
    </row>
    <row r="25" spans="1:33" ht="63.95" customHeight="1" x14ac:dyDescent="0.25">
      <c r="A25" s="54"/>
      <c r="B25" s="24">
        <v>67</v>
      </c>
      <c r="C25" s="24" t="s">
        <v>118</v>
      </c>
      <c r="D25" s="54"/>
      <c r="E25" s="55"/>
      <c r="F25" s="55"/>
      <c r="G25" s="55"/>
      <c r="H25" s="55"/>
      <c r="I25" s="57"/>
      <c r="J25" s="57"/>
      <c r="K25" s="57"/>
      <c r="L25" s="54"/>
      <c r="M25" s="54"/>
      <c r="N25" s="54"/>
      <c r="O25" s="54"/>
      <c r="P25" s="62"/>
      <c r="Q25" s="57"/>
      <c r="R25" s="57"/>
      <c r="S25" s="57"/>
      <c r="T25" s="60"/>
      <c r="U25" s="66"/>
      <c r="V25" s="60"/>
      <c r="W25" s="26" t="s">
        <v>137</v>
      </c>
      <c r="X25" s="25" t="s">
        <v>54</v>
      </c>
      <c r="Y25" s="26" t="s">
        <v>80</v>
      </c>
      <c r="Z25" s="26" t="s">
        <v>138</v>
      </c>
      <c r="AA25" s="69"/>
      <c r="AB25" s="69"/>
      <c r="AC25" s="33">
        <f>(3701/3796)</f>
        <v>0.97497365648050582</v>
      </c>
      <c r="AD25" s="31" t="s">
        <v>139</v>
      </c>
      <c r="AE25" s="64"/>
      <c r="AF25" s="60"/>
      <c r="AG25" s="60"/>
    </row>
    <row r="26" spans="1:33" ht="68.099999999999994" customHeight="1" x14ac:dyDescent="0.25">
      <c r="A26" s="54"/>
      <c r="B26" s="24">
        <v>67</v>
      </c>
      <c r="C26" s="24" t="s">
        <v>118</v>
      </c>
      <c r="D26" s="54"/>
      <c r="E26" s="55"/>
      <c r="F26" s="55"/>
      <c r="G26" s="55"/>
      <c r="H26" s="55"/>
      <c r="I26" s="57"/>
      <c r="J26" s="57"/>
      <c r="K26" s="57"/>
      <c r="L26" s="54"/>
      <c r="M26" s="54"/>
      <c r="N26" s="54"/>
      <c r="O26" s="54"/>
      <c r="P26" s="62"/>
      <c r="Q26" s="57"/>
      <c r="R26" s="57"/>
      <c r="S26" s="57"/>
      <c r="T26" s="60"/>
      <c r="U26" s="66"/>
      <c r="V26" s="60"/>
      <c r="W26" s="26" t="s">
        <v>140</v>
      </c>
      <c r="X26" s="25" t="s">
        <v>54</v>
      </c>
      <c r="Y26" s="26" t="s">
        <v>80</v>
      </c>
      <c r="Z26" s="26" t="s">
        <v>141</v>
      </c>
      <c r="AA26" s="69"/>
      <c r="AB26" s="69"/>
      <c r="AC26" s="27">
        <v>1</v>
      </c>
      <c r="AD26" s="36" t="s">
        <v>142</v>
      </c>
      <c r="AE26" s="64"/>
      <c r="AF26" s="60"/>
      <c r="AG26" s="60"/>
    </row>
    <row r="27" spans="1:33" ht="132.94999999999999" customHeight="1" x14ac:dyDescent="0.25">
      <c r="A27" s="54"/>
      <c r="B27" s="24">
        <v>67</v>
      </c>
      <c r="C27" s="24" t="s">
        <v>118</v>
      </c>
      <c r="D27" s="54"/>
      <c r="E27" s="55"/>
      <c r="F27" s="55"/>
      <c r="G27" s="55"/>
      <c r="H27" s="55"/>
      <c r="I27" s="57"/>
      <c r="J27" s="57"/>
      <c r="K27" s="57"/>
      <c r="L27" s="54"/>
      <c r="M27" s="54"/>
      <c r="N27" s="54"/>
      <c r="O27" s="54"/>
      <c r="P27" s="35" t="s">
        <v>143</v>
      </c>
      <c r="Q27" s="57"/>
      <c r="R27" s="57"/>
      <c r="S27" s="57"/>
      <c r="T27" s="60"/>
      <c r="U27" s="66"/>
      <c r="V27" s="60"/>
      <c r="W27" s="26" t="s">
        <v>144</v>
      </c>
      <c r="X27" s="25" t="s">
        <v>54</v>
      </c>
      <c r="Y27" s="26" t="s">
        <v>80</v>
      </c>
      <c r="Z27" s="26" t="s">
        <v>145</v>
      </c>
      <c r="AA27" s="69"/>
      <c r="AB27" s="69"/>
      <c r="AC27" s="39">
        <f>7/10</f>
        <v>0.7</v>
      </c>
      <c r="AD27" s="28" t="s">
        <v>146</v>
      </c>
      <c r="AE27" s="40">
        <f t="shared" ref="AE27:AE39" si="0">+AC27</f>
        <v>0.7</v>
      </c>
      <c r="AF27" s="60"/>
      <c r="AG27" s="60"/>
    </row>
    <row r="28" spans="1:33" ht="117.95" customHeight="1" x14ac:dyDescent="0.25">
      <c r="A28" s="54"/>
      <c r="B28" s="24">
        <v>67</v>
      </c>
      <c r="C28" s="24" t="s">
        <v>118</v>
      </c>
      <c r="D28" s="54"/>
      <c r="E28" s="55"/>
      <c r="F28" s="55"/>
      <c r="G28" s="55"/>
      <c r="H28" s="55"/>
      <c r="I28" s="57"/>
      <c r="J28" s="57"/>
      <c r="K28" s="57"/>
      <c r="L28" s="54"/>
      <c r="M28" s="54"/>
      <c r="N28" s="54"/>
      <c r="O28" s="54"/>
      <c r="P28" s="35" t="s">
        <v>147</v>
      </c>
      <c r="Q28" s="41"/>
      <c r="R28" s="41"/>
      <c r="S28" s="42"/>
      <c r="T28" s="61"/>
      <c r="U28" s="67"/>
      <c r="V28" s="61"/>
      <c r="W28" s="26" t="s">
        <v>148</v>
      </c>
      <c r="X28" s="25" t="s">
        <v>54</v>
      </c>
      <c r="Y28" s="26" t="s">
        <v>80</v>
      </c>
      <c r="Z28" s="26" t="s">
        <v>149</v>
      </c>
      <c r="AA28" s="70"/>
      <c r="AB28" s="70"/>
      <c r="AC28" s="27">
        <v>1</v>
      </c>
      <c r="AD28" s="36" t="s">
        <v>129</v>
      </c>
      <c r="AE28" s="37">
        <f t="shared" si="0"/>
        <v>1</v>
      </c>
      <c r="AF28" s="61"/>
      <c r="AG28" s="61"/>
    </row>
    <row r="29" spans="1:33" ht="219" customHeight="1" x14ac:dyDescent="0.25">
      <c r="A29" s="24">
        <v>68</v>
      </c>
      <c r="B29" s="24">
        <v>68</v>
      </c>
      <c r="C29" s="24" t="s">
        <v>150</v>
      </c>
      <c r="D29" s="24" t="s">
        <v>151</v>
      </c>
      <c r="E29" s="43" t="s">
        <v>152</v>
      </c>
      <c r="F29" s="43" t="s">
        <v>40</v>
      </c>
      <c r="G29" s="43" t="s">
        <v>153</v>
      </c>
      <c r="H29" s="43" t="s">
        <v>154</v>
      </c>
      <c r="I29" s="44">
        <v>2</v>
      </c>
      <c r="J29" s="44">
        <v>5</v>
      </c>
      <c r="K29" s="42" t="s">
        <v>155</v>
      </c>
      <c r="L29" s="45" t="s">
        <v>50</v>
      </c>
      <c r="M29" s="45" t="s">
        <v>124</v>
      </c>
      <c r="N29" s="45" t="s">
        <v>125</v>
      </c>
      <c r="O29" s="24" t="s">
        <v>47</v>
      </c>
      <c r="P29" s="35" t="s">
        <v>156</v>
      </c>
      <c r="Q29" s="41">
        <v>0</v>
      </c>
      <c r="R29" s="41">
        <v>3</v>
      </c>
      <c r="S29" s="42" t="s">
        <v>157</v>
      </c>
      <c r="T29" s="45" t="s">
        <v>78</v>
      </c>
      <c r="U29" s="45" t="s">
        <v>45</v>
      </c>
      <c r="V29" s="45" t="s">
        <v>45</v>
      </c>
      <c r="W29" s="30" t="s">
        <v>158</v>
      </c>
      <c r="X29" s="25" t="s">
        <v>54</v>
      </c>
      <c r="Y29" s="26" t="s">
        <v>80</v>
      </c>
      <c r="Z29" s="26" t="s">
        <v>159</v>
      </c>
      <c r="AA29" s="43" t="s">
        <v>57</v>
      </c>
      <c r="AB29" s="43" t="s">
        <v>58</v>
      </c>
      <c r="AC29" s="27">
        <v>1</v>
      </c>
      <c r="AD29" s="28" t="s">
        <v>160</v>
      </c>
      <c r="AE29" s="37">
        <f t="shared" si="0"/>
        <v>1</v>
      </c>
      <c r="AF29" s="45" t="s">
        <v>60</v>
      </c>
      <c r="AG29" s="24" t="s">
        <v>61</v>
      </c>
    </row>
    <row r="30" spans="1:33" ht="198" customHeight="1" x14ac:dyDescent="0.25">
      <c r="A30" s="54">
        <v>70</v>
      </c>
      <c r="B30" s="24">
        <v>70</v>
      </c>
      <c r="C30" s="24" t="s">
        <v>150</v>
      </c>
      <c r="D30" s="54" t="s">
        <v>151</v>
      </c>
      <c r="E30" s="55" t="s">
        <v>161</v>
      </c>
      <c r="F30" s="55" t="s">
        <v>40</v>
      </c>
      <c r="G30" s="55" t="s">
        <v>162</v>
      </c>
      <c r="H30" s="55" t="s">
        <v>163</v>
      </c>
      <c r="I30" s="57">
        <v>3</v>
      </c>
      <c r="J30" s="57">
        <v>4</v>
      </c>
      <c r="K30" s="57" t="s">
        <v>164</v>
      </c>
      <c r="L30" s="54" t="s">
        <v>44</v>
      </c>
      <c r="M30" s="54" t="s">
        <v>165</v>
      </c>
      <c r="N30" s="54" t="s">
        <v>125</v>
      </c>
      <c r="O30" s="54" t="s">
        <v>47</v>
      </c>
      <c r="P30" s="35" t="s">
        <v>166</v>
      </c>
      <c r="Q30" s="56">
        <v>1</v>
      </c>
      <c r="R30" s="56">
        <v>2</v>
      </c>
      <c r="S30" s="56" t="s">
        <v>167</v>
      </c>
      <c r="T30" s="53" t="s">
        <v>78</v>
      </c>
      <c r="U30" s="53" t="s">
        <v>168</v>
      </c>
      <c r="V30" s="54" t="s">
        <v>52</v>
      </c>
      <c r="W30" s="26" t="s">
        <v>169</v>
      </c>
      <c r="X30" s="25" t="s">
        <v>54</v>
      </c>
      <c r="Y30" s="26" t="s">
        <v>170</v>
      </c>
      <c r="Z30" s="26" t="s">
        <v>171</v>
      </c>
      <c r="AA30" s="55" t="s">
        <v>57</v>
      </c>
      <c r="AB30" s="55" t="s">
        <v>58</v>
      </c>
      <c r="AC30" s="27">
        <v>1</v>
      </c>
      <c r="AD30" s="28" t="s">
        <v>172</v>
      </c>
      <c r="AE30" s="37">
        <f t="shared" si="0"/>
        <v>1</v>
      </c>
      <c r="AF30" s="54" t="s">
        <v>60</v>
      </c>
      <c r="AG30" s="54" t="s">
        <v>61</v>
      </c>
    </row>
    <row r="31" spans="1:33" ht="153.94999999999999" customHeight="1" x14ac:dyDescent="0.25">
      <c r="A31" s="54"/>
      <c r="B31" s="24">
        <v>70</v>
      </c>
      <c r="C31" s="24" t="s">
        <v>150</v>
      </c>
      <c r="D31" s="54"/>
      <c r="E31" s="55"/>
      <c r="F31" s="55"/>
      <c r="G31" s="55"/>
      <c r="H31" s="55"/>
      <c r="I31" s="57"/>
      <c r="J31" s="57"/>
      <c r="K31" s="57"/>
      <c r="L31" s="54"/>
      <c r="M31" s="54"/>
      <c r="N31" s="54"/>
      <c r="O31" s="54"/>
      <c r="P31" s="35" t="s">
        <v>173</v>
      </c>
      <c r="Q31" s="56"/>
      <c r="R31" s="56"/>
      <c r="S31" s="56"/>
      <c r="T31" s="53"/>
      <c r="U31" s="53"/>
      <c r="V31" s="54"/>
      <c r="W31" s="26" t="s">
        <v>174</v>
      </c>
      <c r="X31" s="25" t="s">
        <v>54</v>
      </c>
      <c r="Y31" s="26" t="s">
        <v>80</v>
      </c>
      <c r="Z31" s="26" t="s">
        <v>175</v>
      </c>
      <c r="AA31" s="55"/>
      <c r="AB31" s="55"/>
      <c r="AC31" s="46">
        <f>96/106</f>
        <v>0.90566037735849059</v>
      </c>
      <c r="AD31" s="47" t="s">
        <v>176</v>
      </c>
      <c r="AE31" s="37">
        <f t="shared" si="0"/>
        <v>0.90566037735849059</v>
      </c>
      <c r="AF31" s="54"/>
      <c r="AG31" s="54"/>
    </row>
    <row r="32" spans="1:33" ht="171.95" customHeight="1" x14ac:dyDescent="0.25">
      <c r="A32" s="54"/>
      <c r="B32" s="24">
        <v>70</v>
      </c>
      <c r="C32" s="24" t="s">
        <v>150</v>
      </c>
      <c r="D32" s="54"/>
      <c r="E32" s="55"/>
      <c r="F32" s="55"/>
      <c r="G32" s="55"/>
      <c r="H32" s="55"/>
      <c r="I32" s="57"/>
      <c r="J32" s="57"/>
      <c r="K32" s="57"/>
      <c r="L32" s="54"/>
      <c r="M32" s="54"/>
      <c r="N32" s="54"/>
      <c r="O32" s="54"/>
      <c r="P32" s="35" t="s">
        <v>177</v>
      </c>
      <c r="Q32" s="56"/>
      <c r="R32" s="56"/>
      <c r="S32" s="56"/>
      <c r="T32" s="53"/>
      <c r="U32" s="53"/>
      <c r="V32" s="54"/>
      <c r="W32" s="30" t="s">
        <v>178</v>
      </c>
      <c r="X32" s="25" t="s">
        <v>54</v>
      </c>
      <c r="Y32" s="26" t="s">
        <v>80</v>
      </c>
      <c r="Z32" s="26" t="s">
        <v>179</v>
      </c>
      <c r="AA32" s="55"/>
      <c r="AB32" s="55"/>
      <c r="AC32" s="27">
        <v>1</v>
      </c>
      <c r="AD32" s="28" t="s">
        <v>180</v>
      </c>
      <c r="AE32" s="37">
        <f t="shared" si="0"/>
        <v>1</v>
      </c>
      <c r="AF32" s="54"/>
      <c r="AG32" s="54"/>
    </row>
    <row r="33" spans="1:33" ht="92.1" customHeight="1" x14ac:dyDescent="0.25">
      <c r="A33" s="54"/>
      <c r="B33" s="24">
        <v>70</v>
      </c>
      <c r="C33" s="24" t="s">
        <v>150</v>
      </c>
      <c r="D33" s="54"/>
      <c r="E33" s="55"/>
      <c r="F33" s="55"/>
      <c r="G33" s="55"/>
      <c r="H33" s="55"/>
      <c r="I33" s="57"/>
      <c r="J33" s="57"/>
      <c r="K33" s="57"/>
      <c r="L33" s="54"/>
      <c r="M33" s="54"/>
      <c r="N33" s="54"/>
      <c r="O33" s="54"/>
      <c r="P33" s="35" t="s">
        <v>181</v>
      </c>
      <c r="Q33" s="56"/>
      <c r="R33" s="56"/>
      <c r="S33" s="56"/>
      <c r="T33" s="53"/>
      <c r="U33" s="53"/>
      <c r="V33" s="54"/>
      <c r="W33" s="26" t="s">
        <v>182</v>
      </c>
      <c r="X33" s="26" t="s">
        <v>183</v>
      </c>
      <c r="Y33" s="26" t="s">
        <v>87</v>
      </c>
      <c r="Z33" s="26" t="s">
        <v>184</v>
      </c>
      <c r="AA33" s="55"/>
      <c r="AB33" s="55"/>
      <c r="AC33" s="33">
        <v>1</v>
      </c>
      <c r="AD33" s="48" t="s">
        <v>185</v>
      </c>
      <c r="AE33" s="37">
        <f t="shared" si="0"/>
        <v>1</v>
      </c>
      <c r="AF33" s="54"/>
      <c r="AG33" s="54"/>
    </row>
    <row r="34" spans="1:33" ht="189.95" customHeight="1" x14ac:dyDescent="0.25">
      <c r="A34" s="54">
        <v>73</v>
      </c>
      <c r="B34" s="24">
        <v>73</v>
      </c>
      <c r="C34" s="24" t="s">
        <v>150</v>
      </c>
      <c r="D34" s="54" t="s">
        <v>151</v>
      </c>
      <c r="E34" s="55" t="s">
        <v>186</v>
      </c>
      <c r="F34" s="55" t="s">
        <v>40</v>
      </c>
      <c r="G34" s="55" t="s">
        <v>187</v>
      </c>
      <c r="H34" s="55" t="s">
        <v>188</v>
      </c>
      <c r="I34" s="57">
        <v>3</v>
      </c>
      <c r="J34" s="57">
        <v>4</v>
      </c>
      <c r="K34" s="57" t="s">
        <v>164</v>
      </c>
      <c r="L34" s="54" t="s">
        <v>44</v>
      </c>
      <c r="M34" s="54" t="s">
        <v>165</v>
      </c>
      <c r="N34" s="54" t="s">
        <v>125</v>
      </c>
      <c r="O34" s="54" t="s">
        <v>47</v>
      </c>
      <c r="P34" s="35" t="s">
        <v>166</v>
      </c>
      <c r="Q34" s="56">
        <v>1</v>
      </c>
      <c r="R34" s="56">
        <v>2</v>
      </c>
      <c r="S34" s="56" t="s">
        <v>167</v>
      </c>
      <c r="T34" s="53" t="s">
        <v>78</v>
      </c>
      <c r="U34" s="53" t="s">
        <v>168</v>
      </c>
      <c r="V34" s="54" t="s">
        <v>52</v>
      </c>
      <c r="W34" s="26" t="s">
        <v>169</v>
      </c>
      <c r="X34" s="25" t="s">
        <v>54</v>
      </c>
      <c r="Y34" s="26" t="s">
        <v>170</v>
      </c>
      <c r="Z34" s="26" t="s">
        <v>189</v>
      </c>
      <c r="AA34" s="55" t="s">
        <v>57</v>
      </c>
      <c r="AB34" s="55" t="s">
        <v>58</v>
      </c>
      <c r="AC34" s="37">
        <f>689/710</f>
        <v>0.97042253521126765</v>
      </c>
      <c r="AD34" s="28" t="s">
        <v>190</v>
      </c>
      <c r="AE34" s="37">
        <f t="shared" si="0"/>
        <v>0.97042253521126765</v>
      </c>
      <c r="AF34" s="54" t="s">
        <v>60</v>
      </c>
      <c r="AG34" s="54" t="s">
        <v>61</v>
      </c>
    </row>
    <row r="35" spans="1:33" ht="156.94999999999999" customHeight="1" x14ac:dyDescent="0.25">
      <c r="A35" s="54"/>
      <c r="B35" s="24">
        <v>73</v>
      </c>
      <c r="C35" s="24" t="s">
        <v>150</v>
      </c>
      <c r="D35" s="54"/>
      <c r="E35" s="55"/>
      <c r="F35" s="55"/>
      <c r="G35" s="55"/>
      <c r="H35" s="55"/>
      <c r="I35" s="57"/>
      <c r="J35" s="57"/>
      <c r="K35" s="57"/>
      <c r="L35" s="54"/>
      <c r="M35" s="54"/>
      <c r="N35" s="54"/>
      <c r="O35" s="54"/>
      <c r="P35" s="35" t="s">
        <v>173</v>
      </c>
      <c r="Q35" s="56"/>
      <c r="R35" s="56"/>
      <c r="S35" s="56"/>
      <c r="T35" s="53"/>
      <c r="U35" s="53"/>
      <c r="V35" s="54"/>
      <c r="W35" s="26" t="s">
        <v>174</v>
      </c>
      <c r="X35" s="25" t="s">
        <v>54</v>
      </c>
      <c r="Y35" s="26" t="s">
        <v>80</v>
      </c>
      <c r="Z35" s="26" t="s">
        <v>175</v>
      </c>
      <c r="AA35" s="55"/>
      <c r="AB35" s="55"/>
      <c r="AC35" s="46">
        <f>96/106</f>
        <v>0.90566037735849059</v>
      </c>
      <c r="AD35" s="47" t="s">
        <v>176</v>
      </c>
      <c r="AE35" s="37">
        <f t="shared" si="0"/>
        <v>0.90566037735849059</v>
      </c>
      <c r="AF35" s="54"/>
      <c r="AG35" s="54"/>
    </row>
    <row r="36" spans="1:33" ht="135" x14ac:dyDescent="0.25">
      <c r="A36" s="54"/>
      <c r="B36" s="24">
        <v>73</v>
      </c>
      <c r="C36" s="24" t="s">
        <v>150</v>
      </c>
      <c r="D36" s="54"/>
      <c r="E36" s="55"/>
      <c r="F36" s="55"/>
      <c r="G36" s="55"/>
      <c r="H36" s="55"/>
      <c r="I36" s="57"/>
      <c r="J36" s="57"/>
      <c r="K36" s="57"/>
      <c r="L36" s="54"/>
      <c r="M36" s="54"/>
      <c r="N36" s="54"/>
      <c r="O36" s="54"/>
      <c r="P36" s="35" t="s">
        <v>191</v>
      </c>
      <c r="Q36" s="56"/>
      <c r="R36" s="56"/>
      <c r="S36" s="56"/>
      <c r="T36" s="53"/>
      <c r="U36" s="53"/>
      <c r="V36" s="54"/>
      <c r="W36" s="26" t="s">
        <v>192</v>
      </c>
      <c r="X36" s="25" t="s">
        <v>54</v>
      </c>
      <c r="Y36" s="26" t="s">
        <v>80</v>
      </c>
      <c r="Z36" s="26" t="s">
        <v>193</v>
      </c>
      <c r="AA36" s="55"/>
      <c r="AB36" s="55"/>
      <c r="AC36" s="22">
        <v>1</v>
      </c>
      <c r="AD36" s="49" t="s">
        <v>194</v>
      </c>
      <c r="AE36" s="37">
        <f t="shared" si="0"/>
        <v>1</v>
      </c>
      <c r="AF36" s="54"/>
      <c r="AG36" s="54"/>
    </row>
    <row r="37" spans="1:33" ht="135" x14ac:dyDescent="0.25">
      <c r="A37" s="54"/>
      <c r="B37" s="24">
        <v>73</v>
      </c>
      <c r="C37" s="24" t="s">
        <v>150</v>
      </c>
      <c r="D37" s="54"/>
      <c r="E37" s="55"/>
      <c r="F37" s="55"/>
      <c r="G37" s="55"/>
      <c r="H37" s="55"/>
      <c r="I37" s="57"/>
      <c r="J37" s="57"/>
      <c r="K37" s="57"/>
      <c r="L37" s="54"/>
      <c r="M37" s="54"/>
      <c r="N37" s="54"/>
      <c r="O37" s="54"/>
      <c r="P37" s="35" t="s">
        <v>181</v>
      </c>
      <c r="Q37" s="56"/>
      <c r="R37" s="56"/>
      <c r="S37" s="56"/>
      <c r="T37" s="53"/>
      <c r="U37" s="53"/>
      <c r="V37" s="54"/>
      <c r="W37" s="26" t="s">
        <v>182</v>
      </c>
      <c r="X37" s="26" t="s">
        <v>183</v>
      </c>
      <c r="Y37" s="26" t="s">
        <v>87</v>
      </c>
      <c r="Z37" s="26" t="s">
        <v>184</v>
      </c>
      <c r="AA37" s="55"/>
      <c r="AB37" s="55"/>
      <c r="AC37" s="33">
        <v>1</v>
      </c>
      <c r="AD37" s="48" t="s">
        <v>185</v>
      </c>
      <c r="AE37" s="37">
        <f t="shared" si="0"/>
        <v>1</v>
      </c>
      <c r="AF37" s="54"/>
      <c r="AG37" s="54"/>
    </row>
    <row r="38" spans="1:33" ht="198.95" customHeight="1" x14ac:dyDescent="0.25">
      <c r="A38" s="54">
        <v>75</v>
      </c>
      <c r="B38" s="24">
        <v>75</v>
      </c>
      <c r="C38" s="24" t="s">
        <v>195</v>
      </c>
      <c r="D38" s="54" t="s">
        <v>195</v>
      </c>
      <c r="E38" s="55" t="s">
        <v>196</v>
      </c>
      <c r="F38" s="55" t="s">
        <v>40</v>
      </c>
      <c r="G38" s="55" t="s">
        <v>197</v>
      </c>
      <c r="H38" s="55" t="s">
        <v>198</v>
      </c>
      <c r="I38" s="57">
        <v>3</v>
      </c>
      <c r="J38" s="57">
        <v>3</v>
      </c>
      <c r="K38" s="57" t="s">
        <v>43</v>
      </c>
      <c r="L38" s="54" t="s">
        <v>44</v>
      </c>
      <c r="M38" s="58" t="s">
        <v>45</v>
      </c>
      <c r="N38" s="54" t="s">
        <v>46</v>
      </c>
      <c r="O38" s="54" t="s">
        <v>47</v>
      </c>
      <c r="P38" s="35" t="s">
        <v>199</v>
      </c>
      <c r="Q38" s="57">
        <v>1</v>
      </c>
      <c r="R38" s="57">
        <v>1</v>
      </c>
      <c r="S38" s="57" t="s">
        <v>77</v>
      </c>
      <c r="T38" s="54" t="s">
        <v>78</v>
      </c>
      <c r="U38" s="54" t="s">
        <v>51</v>
      </c>
      <c r="V38" s="54" t="s">
        <v>52</v>
      </c>
      <c r="W38" s="26" t="s">
        <v>200</v>
      </c>
      <c r="X38" s="26" t="s">
        <v>201</v>
      </c>
      <c r="Y38" s="26" t="s">
        <v>80</v>
      </c>
      <c r="Z38" s="26" t="s">
        <v>202</v>
      </c>
      <c r="AA38" s="55" t="s">
        <v>203</v>
      </c>
      <c r="AB38" s="55" t="s">
        <v>204</v>
      </c>
      <c r="AC38" s="37">
        <v>0.93</v>
      </c>
      <c r="AD38" s="31" t="s">
        <v>205</v>
      </c>
      <c r="AE38" s="37">
        <f t="shared" si="0"/>
        <v>0.93</v>
      </c>
      <c r="AF38" s="54" t="s">
        <v>60</v>
      </c>
      <c r="AG38" s="54" t="s">
        <v>61</v>
      </c>
    </row>
    <row r="39" spans="1:33" ht="85.5" x14ac:dyDescent="0.25">
      <c r="A39" s="54"/>
      <c r="B39" s="24">
        <v>75</v>
      </c>
      <c r="C39" s="24" t="s">
        <v>195</v>
      </c>
      <c r="D39" s="54"/>
      <c r="E39" s="55"/>
      <c r="F39" s="55"/>
      <c r="G39" s="55"/>
      <c r="H39" s="55"/>
      <c r="I39" s="57"/>
      <c r="J39" s="57"/>
      <c r="K39" s="57"/>
      <c r="L39" s="54"/>
      <c r="M39" s="58"/>
      <c r="N39" s="54"/>
      <c r="O39" s="54"/>
      <c r="P39" s="35" t="s">
        <v>206</v>
      </c>
      <c r="Q39" s="57"/>
      <c r="R39" s="57"/>
      <c r="S39" s="57"/>
      <c r="T39" s="54"/>
      <c r="U39" s="54"/>
      <c r="V39" s="54"/>
      <c r="W39" s="26" t="s">
        <v>207</v>
      </c>
      <c r="X39" s="26" t="s">
        <v>208</v>
      </c>
      <c r="Y39" s="26" t="s">
        <v>80</v>
      </c>
      <c r="Z39" s="26" t="s">
        <v>209</v>
      </c>
      <c r="AA39" s="55"/>
      <c r="AB39" s="55"/>
      <c r="AC39" s="27">
        <v>0.87</v>
      </c>
      <c r="AD39" s="31" t="s">
        <v>210</v>
      </c>
      <c r="AE39" s="37">
        <f t="shared" si="0"/>
        <v>0.87</v>
      </c>
      <c r="AF39" s="54"/>
      <c r="AG39" s="54"/>
    </row>
    <row r="40" spans="1:33" ht="135" customHeight="1" x14ac:dyDescent="0.25">
      <c r="A40" s="54">
        <v>88</v>
      </c>
      <c r="B40" s="24">
        <v>88</v>
      </c>
      <c r="C40" s="24" t="s">
        <v>195</v>
      </c>
      <c r="D40" s="54" t="s">
        <v>195</v>
      </c>
      <c r="E40" s="55" t="s">
        <v>211</v>
      </c>
      <c r="F40" s="55" t="s">
        <v>40</v>
      </c>
      <c r="G40" s="55" t="s">
        <v>212</v>
      </c>
      <c r="H40" s="55" t="s">
        <v>213</v>
      </c>
      <c r="I40" s="57">
        <v>3</v>
      </c>
      <c r="J40" s="57">
        <v>2</v>
      </c>
      <c r="K40" s="57" t="s">
        <v>214</v>
      </c>
      <c r="L40" s="54" t="s">
        <v>44</v>
      </c>
      <c r="M40" s="54" t="s">
        <v>168</v>
      </c>
      <c r="N40" s="54" t="s">
        <v>45</v>
      </c>
      <c r="O40" s="54" t="s">
        <v>47</v>
      </c>
      <c r="P40" s="35" t="s">
        <v>215</v>
      </c>
      <c r="Q40" s="56">
        <v>1</v>
      </c>
      <c r="R40" s="56">
        <v>0</v>
      </c>
      <c r="S40" s="56" t="s">
        <v>77</v>
      </c>
      <c r="T40" s="53" t="s">
        <v>78</v>
      </c>
      <c r="U40" s="53" t="s">
        <v>51</v>
      </c>
      <c r="V40" s="54" t="s">
        <v>52</v>
      </c>
      <c r="W40" s="26" t="s">
        <v>216</v>
      </c>
      <c r="X40" s="26" t="s">
        <v>217</v>
      </c>
      <c r="Y40" s="26" t="s">
        <v>80</v>
      </c>
      <c r="Z40" s="26" t="s">
        <v>218</v>
      </c>
      <c r="AA40" s="55" t="s">
        <v>203</v>
      </c>
      <c r="AB40" s="55" t="s">
        <v>219</v>
      </c>
      <c r="AC40" s="36" t="s">
        <v>220</v>
      </c>
      <c r="AD40" s="31" t="s">
        <v>221</v>
      </c>
      <c r="AE40" s="37" t="s">
        <v>222</v>
      </c>
      <c r="AF40" s="54" t="s">
        <v>60</v>
      </c>
      <c r="AG40" s="54" t="s">
        <v>61</v>
      </c>
    </row>
    <row r="41" spans="1:33" ht="126" customHeight="1" x14ac:dyDescent="0.25">
      <c r="A41" s="54"/>
      <c r="B41" s="24">
        <v>88</v>
      </c>
      <c r="C41" s="24" t="s">
        <v>195</v>
      </c>
      <c r="D41" s="54"/>
      <c r="E41" s="55"/>
      <c r="F41" s="55"/>
      <c r="G41" s="55"/>
      <c r="H41" s="55"/>
      <c r="I41" s="57"/>
      <c r="J41" s="57"/>
      <c r="K41" s="57"/>
      <c r="L41" s="54"/>
      <c r="M41" s="54"/>
      <c r="N41" s="54"/>
      <c r="O41" s="54"/>
      <c r="P41" s="35" t="s">
        <v>223</v>
      </c>
      <c r="Q41" s="56"/>
      <c r="R41" s="56"/>
      <c r="S41" s="56"/>
      <c r="T41" s="53"/>
      <c r="U41" s="53"/>
      <c r="V41" s="54"/>
      <c r="W41" s="26" t="s">
        <v>224</v>
      </c>
      <c r="X41" s="26" t="s">
        <v>225</v>
      </c>
      <c r="Y41" s="26" t="s">
        <v>80</v>
      </c>
      <c r="Z41" s="26" t="s">
        <v>226</v>
      </c>
      <c r="AA41" s="55"/>
      <c r="AB41" s="55"/>
      <c r="AC41" s="33">
        <v>0.09</v>
      </c>
      <c r="AD41" s="50" t="s">
        <v>227</v>
      </c>
      <c r="AE41" s="37">
        <f>+AC41</f>
        <v>0.09</v>
      </c>
      <c r="AF41" s="54"/>
      <c r="AG41" s="54"/>
    </row>
    <row r="42" spans="1:33" ht="408.95" customHeight="1" x14ac:dyDescent="0.25">
      <c r="A42" s="24">
        <v>91</v>
      </c>
      <c r="B42" s="24">
        <v>91</v>
      </c>
      <c r="C42" s="24" t="s">
        <v>38</v>
      </c>
      <c r="D42" s="24" t="s">
        <v>38</v>
      </c>
      <c r="E42" s="43" t="s">
        <v>228</v>
      </c>
      <c r="F42" s="43" t="s">
        <v>40</v>
      </c>
      <c r="G42" s="43" t="s">
        <v>229</v>
      </c>
      <c r="H42" s="43" t="s">
        <v>230</v>
      </c>
      <c r="I42" s="44">
        <v>3</v>
      </c>
      <c r="J42" s="44">
        <v>3</v>
      </c>
      <c r="K42" s="42" t="s">
        <v>43</v>
      </c>
      <c r="L42" s="45" t="s">
        <v>44</v>
      </c>
      <c r="M42" s="45" t="s">
        <v>45</v>
      </c>
      <c r="N42" s="45" t="s">
        <v>46</v>
      </c>
      <c r="O42" s="24" t="s">
        <v>231</v>
      </c>
      <c r="P42" s="35" t="s">
        <v>232</v>
      </c>
      <c r="Q42" s="41">
        <v>3</v>
      </c>
      <c r="R42" s="44">
        <v>3</v>
      </c>
      <c r="S42" s="42" t="s">
        <v>43</v>
      </c>
      <c r="T42" s="45" t="s">
        <v>44</v>
      </c>
      <c r="U42" s="45" t="s">
        <v>45</v>
      </c>
      <c r="V42" s="45" t="s">
        <v>46</v>
      </c>
      <c r="W42" s="30" t="s">
        <v>233</v>
      </c>
      <c r="X42" s="26" t="s">
        <v>54</v>
      </c>
      <c r="Y42" s="26" t="s">
        <v>170</v>
      </c>
      <c r="Z42" s="26" t="s">
        <v>234</v>
      </c>
      <c r="AA42" s="43" t="s">
        <v>57</v>
      </c>
      <c r="AB42" s="43" t="s">
        <v>58</v>
      </c>
      <c r="AC42" s="27">
        <v>1</v>
      </c>
      <c r="AD42" s="28" t="s">
        <v>235</v>
      </c>
      <c r="AE42" s="37">
        <f>+AC42</f>
        <v>1</v>
      </c>
      <c r="AF42" s="45" t="s">
        <v>60</v>
      </c>
      <c r="AG42" s="24" t="s">
        <v>61</v>
      </c>
    </row>
    <row r="43" spans="1:33" ht="180.95" customHeight="1" x14ac:dyDescent="0.25">
      <c r="A43" s="24">
        <v>101</v>
      </c>
      <c r="B43" s="24">
        <v>101</v>
      </c>
      <c r="C43" s="24" t="s">
        <v>236</v>
      </c>
      <c r="D43" s="24" t="s">
        <v>236</v>
      </c>
      <c r="E43" s="43" t="s">
        <v>237</v>
      </c>
      <c r="F43" s="43" t="s">
        <v>40</v>
      </c>
      <c r="G43" s="43" t="s">
        <v>238</v>
      </c>
      <c r="H43" s="43" t="s">
        <v>239</v>
      </c>
      <c r="I43" s="44">
        <v>2</v>
      </c>
      <c r="J43" s="44">
        <v>5</v>
      </c>
      <c r="K43" s="42" t="s">
        <v>155</v>
      </c>
      <c r="L43" s="45" t="s">
        <v>50</v>
      </c>
      <c r="M43" s="45" t="s">
        <v>124</v>
      </c>
      <c r="N43" s="45" t="s">
        <v>125</v>
      </c>
      <c r="O43" s="24" t="s">
        <v>231</v>
      </c>
      <c r="P43" s="35" t="s">
        <v>232</v>
      </c>
      <c r="Q43" s="41">
        <v>0</v>
      </c>
      <c r="R43" s="41">
        <v>3</v>
      </c>
      <c r="S43" s="42" t="s">
        <v>157</v>
      </c>
      <c r="T43" s="45" t="s">
        <v>78</v>
      </c>
      <c r="U43" s="45" t="s">
        <v>45</v>
      </c>
      <c r="V43" s="45" t="s">
        <v>45</v>
      </c>
      <c r="W43" s="30" t="s">
        <v>233</v>
      </c>
      <c r="X43" s="26" t="s">
        <v>54</v>
      </c>
      <c r="Y43" s="26" t="s">
        <v>170</v>
      </c>
      <c r="Z43" s="26" t="s">
        <v>234</v>
      </c>
      <c r="AA43" s="43" t="s">
        <v>57</v>
      </c>
      <c r="AB43" s="51" t="s">
        <v>58</v>
      </c>
      <c r="AC43" s="27">
        <v>1</v>
      </c>
      <c r="AD43" s="28" t="s">
        <v>240</v>
      </c>
      <c r="AE43" s="37">
        <f>+AC43</f>
        <v>1</v>
      </c>
      <c r="AF43" s="45" t="s">
        <v>60</v>
      </c>
      <c r="AG43" s="24" t="s">
        <v>61</v>
      </c>
    </row>
    <row r="44" spans="1:33" ht="114.75" customHeight="1" x14ac:dyDescent="0.25">
      <c r="A44" s="24">
        <v>124</v>
      </c>
      <c r="B44" s="24">
        <v>124</v>
      </c>
      <c r="C44" s="24" t="s">
        <v>241</v>
      </c>
      <c r="D44" s="24" t="s">
        <v>241</v>
      </c>
      <c r="E44" s="43" t="s">
        <v>242</v>
      </c>
      <c r="F44" s="43" t="s">
        <v>40</v>
      </c>
      <c r="G44" s="43" t="s">
        <v>243</v>
      </c>
      <c r="H44" s="43" t="s">
        <v>244</v>
      </c>
      <c r="I44" s="44">
        <v>3</v>
      </c>
      <c r="J44" s="44">
        <v>3</v>
      </c>
      <c r="K44" s="42" t="s">
        <v>43</v>
      </c>
      <c r="L44" s="45" t="s">
        <v>44</v>
      </c>
      <c r="M44" s="45" t="s">
        <v>45</v>
      </c>
      <c r="N44" s="45" t="s">
        <v>46</v>
      </c>
      <c r="O44" s="24" t="s">
        <v>231</v>
      </c>
      <c r="P44" s="35"/>
      <c r="Q44" s="41">
        <v>3</v>
      </c>
      <c r="R44" s="44">
        <v>3</v>
      </c>
      <c r="S44" s="42" t="s">
        <v>43</v>
      </c>
      <c r="T44" s="45" t="s">
        <v>44</v>
      </c>
      <c r="U44" s="45" t="s">
        <v>45</v>
      </c>
      <c r="V44" s="45" t="s">
        <v>46</v>
      </c>
      <c r="W44" s="26"/>
      <c r="X44" s="26"/>
      <c r="Y44" s="26"/>
      <c r="Z44" s="26"/>
      <c r="AA44" s="43"/>
      <c r="AB44" s="51"/>
      <c r="AC44" s="52"/>
      <c r="AD44" s="28" t="s">
        <v>245</v>
      </c>
      <c r="AE44" s="52"/>
      <c r="AF44" s="52"/>
      <c r="AG44" s="52"/>
    </row>
  </sheetData>
  <autoFilter ref="A8:AP44" xr:uid="{00000000-0009-0000-0000-000002000000}"/>
  <mergeCells count="220">
    <mergeCell ref="A1:Z2"/>
    <mergeCell ref="A3:Z3"/>
    <mergeCell ref="A6:H6"/>
    <mergeCell ref="I6:V6"/>
    <mergeCell ref="W6:X6"/>
    <mergeCell ref="Y6:Z6"/>
    <mergeCell ref="AA6:AB6"/>
    <mergeCell ref="AC6:AG6"/>
    <mergeCell ref="A7:A8"/>
    <mergeCell ref="D7:D8"/>
    <mergeCell ref="E7:E8"/>
    <mergeCell ref="F7:F8"/>
    <mergeCell ref="G7:G8"/>
    <mergeCell ref="H7:H8"/>
    <mergeCell ref="I7:K7"/>
    <mergeCell ref="L7:N7"/>
    <mergeCell ref="Y7:Y8"/>
    <mergeCell ref="Z7:Z8"/>
    <mergeCell ref="AA7:AA8"/>
    <mergeCell ref="AB7:AB8"/>
    <mergeCell ref="AC7:AE7"/>
    <mergeCell ref="AF7:AG7"/>
    <mergeCell ref="O7:O8"/>
    <mergeCell ref="P7:P8"/>
    <mergeCell ref="Q7:S7"/>
    <mergeCell ref="T7:V7"/>
    <mergeCell ref="W7:W8"/>
    <mergeCell ref="X7:X8"/>
    <mergeCell ref="I9:I12"/>
    <mergeCell ref="J9:J12"/>
    <mergeCell ref="K9:K12"/>
    <mergeCell ref="L9:L12"/>
    <mergeCell ref="M9:M12"/>
    <mergeCell ref="N9:N12"/>
    <mergeCell ref="A9:A12"/>
    <mergeCell ref="D9:D12"/>
    <mergeCell ref="E9:E12"/>
    <mergeCell ref="F9:F12"/>
    <mergeCell ref="G9:G12"/>
    <mergeCell ref="H9:H12"/>
    <mergeCell ref="P13:P18"/>
    <mergeCell ref="Q13:Q18"/>
    <mergeCell ref="AG9:AG12"/>
    <mergeCell ref="A13:A18"/>
    <mergeCell ref="D13:D18"/>
    <mergeCell ref="E13:E18"/>
    <mergeCell ref="F13:F18"/>
    <mergeCell ref="G13:G18"/>
    <mergeCell ref="H13:H18"/>
    <mergeCell ref="I13:I18"/>
    <mergeCell ref="J13:J18"/>
    <mergeCell ref="K13:K18"/>
    <mergeCell ref="U9:U12"/>
    <mergeCell ref="V9:V12"/>
    <mergeCell ref="AA9:AA12"/>
    <mergeCell ref="AB9:AB12"/>
    <mergeCell ref="AE9:AE12"/>
    <mergeCell ref="AF9:AF12"/>
    <mergeCell ref="O9:O12"/>
    <mergeCell ref="P9:P12"/>
    <mergeCell ref="Q9:Q12"/>
    <mergeCell ref="R9:R12"/>
    <mergeCell ref="S9:S12"/>
    <mergeCell ref="T9:T12"/>
    <mergeCell ref="K19:K21"/>
    <mergeCell ref="L19:L21"/>
    <mergeCell ref="M19:M21"/>
    <mergeCell ref="N19:N21"/>
    <mergeCell ref="AB13:AB18"/>
    <mergeCell ref="AE13:AE18"/>
    <mergeCell ref="AF13:AF18"/>
    <mergeCell ref="AG13:AG18"/>
    <mergeCell ref="A19:A21"/>
    <mergeCell ref="D19:D21"/>
    <mergeCell ref="E19:E21"/>
    <mergeCell ref="F19:F21"/>
    <mergeCell ref="G19:G21"/>
    <mergeCell ref="H19:H21"/>
    <mergeCell ref="R13:R18"/>
    <mergeCell ref="S13:S18"/>
    <mergeCell ref="T13:T18"/>
    <mergeCell ref="U13:U18"/>
    <mergeCell ref="V13:V18"/>
    <mergeCell ref="AA13:AA18"/>
    <mergeCell ref="L13:L18"/>
    <mergeCell ref="M13:M18"/>
    <mergeCell ref="N13:N18"/>
    <mergeCell ref="O13:O18"/>
    <mergeCell ref="AG19:AG21"/>
    <mergeCell ref="A22:A28"/>
    <mergeCell ref="D22:D28"/>
    <mergeCell ref="E22:E28"/>
    <mergeCell ref="F22:F28"/>
    <mergeCell ref="G22:G28"/>
    <mergeCell ref="H22:H28"/>
    <mergeCell ref="I22:I28"/>
    <mergeCell ref="J22:J28"/>
    <mergeCell ref="K22:K28"/>
    <mergeCell ref="U19:U21"/>
    <mergeCell ref="V19:V21"/>
    <mergeCell ref="AA19:AA21"/>
    <mergeCell ref="AB19:AB21"/>
    <mergeCell ref="AE19:AE20"/>
    <mergeCell ref="AF19:AF21"/>
    <mergeCell ref="O19:O21"/>
    <mergeCell ref="P19:P20"/>
    <mergeCell ref="Q19:Q21"/>
    <mergeCell ref="R19:R21"/>
    <mergeCell ref="S19:S21"/>
    <mergeCell ref="T19:T21"/>
    <mergeCell ref="I19:I21"/>
    <mergeCell ref="J19:J21"/>
    <mergeCell ref="AF22:AF28"/>
    <mergeCell ref="AG22:AG28"/>
    <mergeCell ref="P23:P26"/>
    <mergeCell ref="AE23:AE26"/>
    <mergeCell ref="A30:A33"/>
    <mergeCell ref="D30:D33"/>
    <mergeCell ref="E30:E33"/>
    <mergeCell ref="F30:F33"/>
    <mergeCell ref="G30:G33"/>
    <mergeCell ref="H30:H33"/>
    <mergeCell ref="S22:S27"/>
    <mergeCell ref="T22:T28"/>
    <mergeCell ref="U22:U28"/>
    <mergeCell ref="V22:V28"/>
    <mergeCell ref="AA22:AA28"/>
    <mergeCell ref="AB22:AB28"/>
    <mergeCell ref="L22:L28"/>
    <mergeCell ref="M22:M28"/>
    <mergeCell ref="N22:N28"/>
    <mergeCell ref="O22:O28"/>
    <mergeCell ref="Q22:Q27"/>
    <mergeCell ref="R22:R27"/>
    <mergeCell ref="AF30:AF33"/>
    <mergeCell ref="AG30:AG33"/>
    <mergeCell ref="A34:A37"/>
    <mergeCell ref="D34:D37"/>
    <mergeCell ref="E34:E37"/>
    <mergeCell ref="F34:F37"/>
    <mergeCell ref="G34:G37"/>
    <mergeCell ref="O30:O33"/>
    <mergeCell ref="Q30:Q33"/>
    <mergeCell ref="R30:R33"/>
    <mergeCell ref="S30:S33"/>
    <mergeCell ref="T30:T33"/>
    <mergeCell ref="U30:U33"/>
    <mergeCell ref="I30:I33"/>
    <mergeCell ref="J30:J33"/>
    <mergeCell ref="K30:K33"/>
    <mergeCell ref="L30:L33"/>
    <mergeCell ref="M30:M33"/>
    <mergeCell ref="N30:N33"/>
    <mergeCell ref="H34:H37"/>
    <mergeCell ref="I34:I37"/>
    <mergeCell ref="J34:J37"/>
    <mergeCell ref="K34:K37"/>
    <mergeCell ref="L34:L37"/>
    <mergeCell ref="M34:M37"/>
    <mergeCell ref="V30:V33"/>
    <mergeCell ref="AA30:AA33"/>
    <mergeCell ref="AB30:AB33"/>
    <mergeCell ref="U34:U37"/>
    <mergeCell ref="V34:V37"/>
    <mergeCell ref="AA34:AA37"/>
    <mergeCell ref="AB34:AB37"/>
    <mergeCell ref="AF34:AF37"/>
    <mergeCell ref="AG34:AG37"/>
    <mergeCell ref="N34:N37"/>
    <mergeCell ref="O34:O37"/>
    <mergeCell ref="Q34:Q37"/>
    <mergeCell ref="R34:R37"/>
    <mergeCell ref="S34:S37"/>
    <mergeCell ref="T34:T37"/>
    <mergeCell ref="AF38:AF39"/>
    <mergeCell ref="AG38:AG39"/>
    <mergeCell ref="A40:A41"/>
    <mergeCell ref="D40:D41"/>
    <mergeCell ref="E40:E41"/>
    <mergeCell ref="F40:F41"/>
    <mergeCell ref="G40:G41"/>
    <mergeCell ref="O38:O39"/>
    <mergeCell ref="Q38:Q39"/>
    <mergeCell ref="R38:R39"/>
    <mergeCell ref="S38:S39"/>
    <mergeCell ref="T38:T39"/>
    <mergeCell ref="U38:U39"/>
    <mergeCell ref="I38:I39"/>
    <mergeCell ref="J38:J39"/>
    <mergeCell ref="K38:K39"/>
    <mergeCell ref="L38:L39"/>
    <mergeCell ref="M38:M39"/>
    <mergeCell ref="N38:N39"/>
    <mergeCell ref="A38:A39"/>
    <mergeCell ref="D38:D39"/>
    <mergeCell ref="E38:E39"/>
    <mergeCell ref="F38:F39"/>
    <mergeCell ref="G38:G39"/>
    <mergeCell ref="H40:H41"/>
    <mergeCell ref="I40:I41"/>
    <mergeCell ref="J40:J41"/>
    <mergeCell ref="K40:K41"/>
    <mergeCell ref="L40:L41"/>
    <mergeCell ref="M40:M41"/>
    <mergeCell ref="V38:V39"/>
    <mergeCell ref="AA38:AA39"/>
    <mergeCell ref="AB38:AB39"/>
    <mergeCell ref="H38:H39"/>
    <mergeCell ref="U40:U41"/>
    <mergeCell ref="V40:V41"/>
    <mergeCell ref="AA40:AA41"/>
    <mergeCell ref="AB40:AB41"/>
    <mergeCell ref="AF40:AF41"/>
    <mergeCell ref="AG40:AG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N34 V34">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L19:L20">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K19:K20">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J19:J20">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I19:I20">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H19:H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G19:G2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M3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L3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K3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J3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I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H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G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F3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M34">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L34">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K34">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J34">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I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H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G3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L38">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K38">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J38">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I38">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H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G38">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M40">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L40">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K40">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J40">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I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H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G4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AA19:AA2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AB19:AB20">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AA3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AB34">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U38">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T38">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S38">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R38">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Q38">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AA40">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AB40">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AA30">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AB30">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W19:W2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X19:X2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Z19:AB2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W36">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Z36:AB36">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W4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X4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Z40:AB40">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W3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Y3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Z30:AB3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X21">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Y23">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W34">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Y34">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Z34:AB34">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X41">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F38 AF29:AF30 AF40 AF42:AF43 AF22:AF25 AF13 AF9 AF19:AF20">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F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G38 AG29:AG30 AG40 AG42:AG43 AG22:AG25 AG13 AG9 AG19:AG20">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G34">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Seguridad_Info</vt:lpstr>
      <vt:lpstr>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2022-06-20T15:49:47Z</dcterms:created>
  <dcterms:modified xsi:type="dcterms:W3CDTF">2022-07-11T15:21:03Z</dcterms:modified>
</cp:coreProperties>
</file>