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hidePivotFieldList="1" defaultThemeVersion="124226"/>
  <mc:AlternateContent xmlns:mc="http://schemas.openxmlformats.org/markup-compatibility/2006">
    <mc:Choice Requires="x15">
      <x15ac:absPath xmlns:x15ac="http://schemas.microsoft.com/office/spreadsheetml/2010/11/ac" url="\\fileserver\publica\140-OCI\2024\Cumplimiento Regulatorio\Mapa de riesgos de corrupción\Segundo Cuatrimestre\Informe\"/>
    </mc:Choice>
  </mc:AlternateContent>
  <xr:revisionPtr revIDLastSave="0" documentId="13_ncr:1_{39E84CC0-38A6-4458-BE2D-A3B323CA374A}" xr6:coauthVersionLast="47" xr6:coauthVersionMax="47" xr10:uidLastSave="{00000000-0000-0000-0000-000000000000}"/>
  <bookViews>
    <workbookView xWindow="-120" yWindow="-120" windowWidth="29040" windowHeight="15720" tabRatio="882" firstSheet="2" activeTab="4" xr2:uid="{00000000-000D-0000-FFFF-FFFF00000000}"/>
  </bookViews>
  <sheets>
    <sheet name="Matriz Calor Inherente" sheetId="18" state="hidden" r:id="rId1"/>
    <sheet name="Matriz Calor Residual" sheetId="19" state="hidden" r:id="rId2"/>
    <sheet name="V1" sheetId="23" r:id="rId3"/>
    <sheet name="V2" sheetId="20" r:id="rId4"/>
    <sheet name="Resultado de Evaluación Indepen" sheetId="24" r:id="rId5"/>
    <sheet name="Opciones Tratamiento" sheetId="16" state="hidden" r:id="rId6"/>
    <sheet name="Hoja1" sheetId="11" state="hidden" r:id="rId7"/>
  </sheets>
  <definedNames>
    <definedName name="_xlnm._FilterDatabase" localSheetId="2" hidden="1">'V1'!$A$8:$AK$9</definedName>
    <definedName name="_xlnm._FilterDatabase" localSheetId="3" hidden="1">'V2'!$H$7:$AG$115</definedName>
    <definedName name="_xlnm.Print_Titles" localSheetId="2">'V1'!$1:$9</definedName>
    <definedName name="_xlnm.Print_Titles" localSheetId="3">'V2'!$2:$7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L44" i="18" l="1"/>
  <c r="AJ44" i="18"/>
  <c r="AF44" i="18"/>
  <c r="AD44" i="18"/>
  <c r="Z44" i="18"/>
  <c r="X44" i="18"/>
  <c r="T44" i="18"/>
  <c r="R44" i="18"/>
  <c r="N44" i="18"/>
  <c r="L44" i="18"/>
  <c r="AL36" i="18"/>
  <c r="AJ36" i="18"/>
  <c r="AF36" i="18"/>
  <c r="AD36" i="18"/>
  <c r="Z36" i="18"/>
  <c r="X36" i="18"/>
  <c r="T36" i="18"/>
  <c r="R36" i="18"/>
  <c r="N36" i="18"/>
  <c r="L36" i="18"/>
  <c r="AL28" i="18"/>
  <c r="AJ28" i="18"/>
  <c r="AF28" i="18"/>
  <c r="AD28" i="18"/>
  <c r="Z28" i="18"/>
  <c r="X28" i="18"/>
  <c r="T28" i="18"/>
  <c r="R28" i="18"/>
  <c r="N28" i="18"/>
  <c r="L28" i="18"/>
  <c r="AL20" i="18"/>
  <c r="AJ20" i="18"/>
  <c r="AF20" i="18"/>
  <c r="AD20" i="18"/>
  <c r="Z20" i="18"/>
  <c r="X20" i="18"/>
  <c r="T20" i="18"/>
  <c r="R20" i="18"/>
  <c r="N20" i="18"/>
  <c r="L20" i="18"/>
  <c r="AL12" i="18"/>
  <c r="AJ12" i="18"/>
  <c r="AF12" i="18"/>
  <c r="AD12" i="18"/>
  <c r="Z12" i="18"/>
  <c r="X12" i="18"/>
  <c r="T12" i="18"/>
  <c r="R12" i="18"/>
  <c r="N12" i="18"/>
  <c r="L12" i="18"/>
  <c r="T52" i="19" l="1"/>
  <c r="AF32" i="19"/>
  <c r="N22" i="19"/>
  <c r="AL32" i="19"/>
  <c r="N52" i="19"/>
  <c r="AL12" i="19"/>
  <c r="AL52" i="19"/>
  <c r="AL42" i="19"/>
  <c r="T32" i="19"/>
  <c r="AF12" i="19"/>
  <c r="N32" i="19"/>
  <c r="T42" i="19"/>
  <c r="N12" i="19"/>
  <c r="Z52" i="19"/>
  <c r="Z42" i="19"/>
  <c r="AL22" i="19"/>
  <c r="T12" i="19"/>
  <c r="T22" i="19"/>
  <c r="Z32" i="19"/>
  <c r="AF52" i="19"/>
  <c r="N42" i="19"/>
  <c r="Z22" i="19"/>
  <c r="AF42" i="19"/>
  <c r="Z12" i="19"/>
  <c r="AF22" i="19"/>
  <c r="AM42" i="19"/>
  <c r="U32" i="19"/>
  <c r="AG12" i="19"/>
  <c r="U42" i="19"/>
  <c r="O12" i="19"/>
  <c r="U22" i="19"/>
  <c r="AM52" i="19"/>
  <c r="AA42" i="19"/>
  <c r="AM22" i="19"/>
  <c r="U12" i="19"/>
  <c r="AA32" i="19"/>
  <c r="AG42" i="19"/>
  <c r="AA12" i="19"/>
  <c r="AG52" i="19"/>
  <c r="O42" i="19"/>
  <c r="AA22" i="19"/>
  <c r="AA52" i="19"/>
  <c r="AG22" i="19"/>
  <c r="AM32" i="19"/>
  <c r="U52" i="19"/>
  <c r="AG32" i="19"/>
  <c r="O22" i="19"/>
  <c r="O52" i="19"/>
  <c r="AM12" i="19"/>
  <c r="O32" i="19"/>
  <c r="J40" i="19" l="1"/>
  <c r="V30" i="19"/>
  <c r="AH20" i="19"/>
  <c r="J30" i="19"/>
  <c r="V20" i="19"/>
  <c r="AH10" i="19"/>
  <c r="P10" i="19"/>
  <c r="AB50" i="19"/>
  <c r="J50" i="19"/>
  <c r="AB40" i="19"/>
  <c r="P30" i="19"/>
  <c r="V50" i="19"/>
  <c r="P50" i="19"/>
  <c r="AB10" i="19"/>
  <c r="AH30" i="19"/>
  <c r="AH40" i="19"/>
  <c r="J10" i="19"/>
  <c r="AB20" i="19"/>
  <c r="AH50" i="19"/>
  <c r="V10" i="19"/>
  <c r="P20" i="19"/>
  <c r="J20" i="19"/>
  <c r="P40" i="19"/>
  <c r="V40" i="19"/>
  <c r="AB30" i="19"/>
  <c r="J11" i="19"/>
  <c r="V11" i="19"/>
  <c r="AB21" i="19"/>
  <c r="P31" i="19"/>
  <c r="J31" i="19"/>
  <c r="AB41" i="19"/>
  <c r="AH41" i="19"/>
  <c r="P41" i="19"/>
  <c r="J21" i="19"/>
  <c r="AB31" i="19"/>
  <c r="AB51" i="19"/>
  <c r="P21" i="19"/>
  <c r="V41" i="19"/>
  <c r="V31" i="19"/>
  <c r="AH21" i="19"/>
  <c r="AB11" i="19"/>
  <c r="P51" i="19"/>
  <c r="V21" i="19"/>
  <c r="AH31" i="19"/>
  <c r="V51" i="19"/>
  <c r="J51" i="19"/>
  <c r="AH51" i="19"/>
  <c r="AH11" i="19"/>
  <c r="J41" i="19"/>
  <c r="P11" i="19"/>
  <c r="J47" i="19"/>
  <c r="V27" i="19"/>
  <c r="AH7" i="19"/>
  <c r="P47" i="19"/>
  <c r="AB27" i="19"/>
  <c r="J17" i="19"/>
  <c r="V47" i="19"/>
  <c r="J37" i="19"/>
  <c r="AB37" i="19"/>
  <c r="J27" i="19"/>
  <c r="V7" i="19"/>
  <c r="AH37" i="19"/>
  <c r="P27" i="19"/>
  <c r="AB7" i="19"/>
  <c r="P17" i="19"/>
  <c r="V17" i="19"/>
  <c r="AH47" i="19"/>
  <c r="P37" i="19"/>
  <c r="AB17" i="19"/>
  <c r="J7" i="19"/>
  <c r="V37" i="19"/>
  <c r="AH17" i="19"/>
  <c r="P7" i="19"/>
  <c r="AH27" i="19"/>
  <c r="AB47" i="19"/>
  <c r="AB33" i="19"/>
  <c r="V13" i="19"/>
  <c r="AH23" i="19"/>
  <c r="J23" i="19"/>
  <c r="AB43" i="19"/>
  <c r="P43" i="19"/>
  <c r="AB53" i="19"/>
  <c r="V33" i="19"/>
  <c r="P13" i="19"/>
  <c r="J43" i="19"/>
  <c r="V23" i="19"/>
  <c r="J53" i="19"/>
  <c r="AH43" i="19"/>
  <c r="AH13" i="19"/>
  <c r="P53" i="19"/>
  <c r="V43" i="19"/>
  <c r="J13" i="19"/>
  <c r="P33" i="19"/>
  <c r="J33" i="19"/>
  <c r="V53" i="19"/>
  <c r="AH33" i="19"/>
  <c r="AB23" i="19"/>
  <c r="AH53" i="19"/>
  <c r="P23" i="19"/>
  <c r="AB13" i="19"/>
  <c r="J39" i="19"/>
  <c r="AB39" i="19"/>
  <c r="AH49" i="19"/>
  <c r="P39" i="19"/>
  <c r="P9" i="19"/>
  <c r="AB9" i="19"/>
  <c r="V39" i="19"/>
  <c r="V9" i="19"/>
  <c r="AH9" i="19"/>
  <c r="J29" i="19"/>
  <c r="J19" i="19"/>
  <c r="V29" i="19"/>
  <c r="P29" i="19"/>
  <c r="AB49" i="19"/>
  <c r="AB29" i="19"/>
  <c r="P49" i="19"/>
  <c r="J49" i="19"/>
  <c r="P19" i="19"/>
  <c r="V49" i="19"/>
  <c r="AH39" i="19"/>
  <c r="V19" i="19"/>
  <c r="AH19" i="19"/>
  <c r="AH29" i="19"/>
  <c r="AB19" i="19"/>
  <c r="J9" i="19"/>
  <c r="AH8" i="19"/>
  <c r="P18" i="19"/>
  <c r="AB28" i="19"/>
  <c r="P38" i="19"/>
  <c r="AB48" i="19"/>
  <c r="J28" i="19"/>
  <c r="V38" i="19"/>
  <c r="AH38" i="19"/>
  <c r="V8" i="19"/>
  <c r="J48" i="19"/>
  <c r="AH28" i="19"/>
  <c r="P48" i="19"/>
  <c r="AH48" i="19"/>
  <c r="V28" i="19"/>
  <c r="AB38" i="19"/>
  <c r="AB18" i="19"/>
  <c r="AH18" i="19"/>
  <c r="AB8" i="19"/>
  <c r="V48" i="19"/>
  <c r="J8" i="19"/>
  <c r="V18" i="19"/>
  <c r="P28" i="19"/>
  <c r="P8" i="19"/>
  <c r="J18" i="19"/>
  <c r="J38" i="19"/>
  <c r="V32" i="19"/>
  <c r="P42" i="19"/>
  <c r="J12" i="19"/>
  <c r="J32" i="19"/>
  <c r="AB52" i="19"/>
  <c r="J22" i="19"/>
  <c r="V22" i="19"/>
  <c r="J52" i="19"/>
  <c r="AH12" i="19"/>
  <c r="J42" i="19"/>
  <c r="AH42" i="19"/>
  <c r="P32" i="19"/>
  <c r="AB12" i="19"/>
  <c r="AH32" i="19"/>
  <c r="AB32" i="19"/>
  <c r="AB42" i="19"/>
  <c r="V42" i="19"/>
  <c r="V12" i="19"/>
  <c r="V52" i="19"/>
  <c r="AB22" i="19"/>
  <c r="AH52" i="19"/>
  <c r="AH22" i="19"/>
  <c r="P22" i="19"/>
  <c r="P12" i="19"/>
  <c r="P52" i="19"/>
  <c r="W37" i="19" l="1"/>
  <c r="AI7" i="19"/>
  <c r="W17" i="19"/>
  <c r="W27" i="19"/>
  <c r="Q47" i="19"/>
  <c r="W7" i="19"/>
  <c r="AI17" i="19"/>
  <c r="K47" i="19"/>
  <c r="AI47" i="19"/>
  <c r="Q27" i="19"/>
  <c r="AC27" i="19"/>
  <c r="AC47" i="19"/>
  <c r="AC37" i="19"/>
  <c r="AI37" i="19"/>
  <c r="AC17" i="19"/>
  <c r="K37" i="19"/>
  <c r="AC7" i="19"/>
  <c r="W47" i="19"/>
  <c r="Q37" i="19"/>
  <c r="AI27" i="19"/>
  <c r="Q7" i="19"/>
  <c r="K27" i="19"/>
  <c r="K17" i="19"/>
  <c r="K7" i="19"/>
  <c r="Q17" i="19"/>
  <c r="K35" i="19"/>
  <c r="AC25" i="19"/>
  <c r="K45" i="19"/>
  <c r="AI45" i="19"/>
  <c r="W45" i="19"/>
  <c r="Q35" i="19"/>
  <c r="K55" i="19"/>
  <c r="AC15" i="19"/>
  <c r="Q15" i="19"/>
  <c r="AC35" i="19"/>
  <c r="AI35" i="19"/>
  <c r="Q55" i="19"/>
  <c r="AI25" i="19"/>
  <c r="AC55" i="19"/>
  <c r="W15" i="19"/>
  <c r="K15" i="19"/>
  <c r="W25" i="19"/>
  <c r="AC45" i="19"/>
  <c r="Q25" i="19"/>
  <c r="W55" i="19"/>
  <c r="K25" i="19"/>
  <c r="Q45" i="19"/>
  <c r="W35" i="19"/>
  <c r="AI55" i="19"/>
  <c r="AI15" i="19"/>
  <c r="AC14" i="19"/>
  <c r="Q14" i="19"/>
  <c r="AI54" i="19"/>
  <c r="Q54" i="19"/>
  <c r="Q24" i="19"/>
  <c r="AI14" i="19"/>
  <c r="W24" i="19"/>
  <c r="AC44" i="19"/>
  <c r="K54" i="19"/>
  <c r="AI34" i="19"/>
  <c r="W14" i="19"/>
  <c r="K24" i="19"/>
  <c r="AC24" i="19"/>
  <c r="AI44" i="19"/>
  <c r="AI24" i="19"/>
  <c r="W44" i="19"/>
  <c r="Q44" i="19"/>
  <c r="AC54" i="19"/>
  <c r="K44" i="19"/>
  <c r="Q34" i="19"/>
  <c r="W34" i="19"/>
  <c r="K14" i="19"/>
  <c r="W54" i="19"/>
  <c r="K34" i="19"/>
  <c r="AC34" i="19"/>
  <c r="AI41" i="19"/>
  <c r="W11" i="19"/>
  <c r="Q51" i="19"/>
  <c r="W21" i="19"/>
  <c r="AC11" i="19"/>
  <c r="AI51" i="19"/>
  <c r="W41" i="19"/>
  <c r="K41" i="19"/>
  <c r="AI11" i="19"/>
  <c r="AC41" i="19"/>
  <c r="AC21" i="19"/>
  <c r="K31" i="19"/>
  <c r="W51" i="19"/>
  <c r="Q21" i="19"/>
  <c r="Q31" i="19"/>
  <c r="AI21" i="19"/>
  <c r="K51" i="19"/>
  <c r="K21" i="19"/>
  <c r="AI31" i="19"/>
  <c r="Q41" i="19"/>
  <c r="K11" i="19"/>
  <c r="AC31" i="19"/>
  <c r="AC51" i="19"/>
  <c r="W31" i="19"/>
  <c r="Q11" i="19"/>
  <c r="AD55" i="19"/>
  <c r="R15" i="19"/>
  <c r="AJ35" i="19"/>
  <c r="X45" i="19"/>
  <c r="AJ15" i="19"/>
  <c r="AJ55" i="19"/>
  <c r="R25" i="19"/>
  <c r="X15" i="19"/>
  <c r="R55" i="19"/>
  <c r="X55" i="19"/>
  <c r="AD15" i="19"/>
  <c r="L35" i="19"/>
  <c r="L15" i="19"/>
  <c r="L45" i="19"/>
  <c r="AD45" i="19"/>
  <c r="L25" i="19"/>
  <c r="AD25" i="19"/>
  <c r="X35" i="19"/>
  <c r="X25" i="19"/>
  <c r="R35" i="19"/>
  <c r="AJ25" i="19"/>
  <c r="AD35" i="19"/>
  <c r="R45" i="19"/>
  <c r="AJ45" i="19"/>
  <c r="L55" i="19"/>
  <c r="P54" i="19"/>
  <c r="AH14" i="19"/>
  <c r="AB14" i="19"/>
  <c r="AH34" i="19"/>
  <c r="AB54" i="19"/>
  <c r="AH54" i="19"/>
  <c r="V14" i="19"/>
  <c r="J54" i="19"/>
  <c r="AH44" i="19"/>
  <c r="V54" i="19"/>
  <c r="J14" i="19"/>
  <c r="AH24" i="19"/>
  <c r="V34" i="19"/>
  <c r="AB44" i="19"/>
  <c r="AB34" i="19"/>
  <c r="P14" i="19"/>
  <c r="V24" i="19"/>
  <c r="AB24" i="19"/>
  <c r="V44" i="19"/>
  <c r="P34" i="19"/>
  <c r="J34" i="19"/>
  <c r="P24" i="19"/>
  <c r="J44" i="19"/>
  <c r="J24" i="19"/>
  <c r="P44" i="19"/>
  <c r="AJ52" i="19"/>
  <c r="AJ32" i="19"/>
  <c r="L32" i="19"/>
  <c r="AJ42" i="19"/>
  <c r="L12" i="19"/>
  <c r="L52" i="19"/>
  <c r="X12" i="19"/>
  <c r="R12" i="19"/>
  <c r="AD42" i="19"/>
  <c r="X42" i="19"/>
  <c r="AJ12" i="19"/>
  <c r="X32" i="19"/>
  <c r="R52" i="19"/>
  <c r="R32" i="19"/>
  <c r="X22" i="19"/>
  <c r="AJ22" i="19"/>
  <c r="L22" i="19"/>
  <c r="R22" i="19"/>
  <c r="AD12" i="19"/>
  <c r="AD32" i="19"/>
  <c r="AD22" i="19"/>
  <c r="X52" i="19"/>
  <c r="AD52" i="19"/>
  <c r="L42" i="19"/>
  <c r="R42" i="19"/>
  <c r="AJ21" i="19"/>
  <c r="AD31" i="19"/>
  <c r="R21" i="19"/>
  <c r="AD41" i="19"/>
  <c r="AJ11" i="19"/>
  <c r="AJ51" i="19"/>
  <c r="L41" i="19"/>
  <c r="AD11" i="19"/>
  <c r="L21" i="19"/>
  <c r="L11" i="19"/>
  <c r="X51" i="19"/>
  <c r="X21" i="19"/>
  <c r="R11" i="19"/>
  <c r="R31" i="19"/>
  <c r="AJ41" i="19"/>
  <c r="L31" i="19"/>
  <c r="R51" i="19"/>
  <c r="X31" i="19"/>
  <c r="X11" i="19"/>
  <c r="X41" i="19"/>
  <c r="AJ31" i="19"/>
  <c r="AD51" i="19"/>
  <c r="R41" i="19"/>
  <c r="AD21" i="19"/>
  <c r="L51" i="19"/>
  <c r="K42" i="19"/>
  <c r="AC32" i="19"/>
  <c r="W42" i="19"/>
  <c r="AI52" i="19"/>
  <c r="K22" i="19"/>
  <c r="Q32" i="19"/>
  <c r="AI12" i="19"/>
  <c r="AC52" i="19"/>
  <c r="Q42" i="19"/>
  <c r="AC42" i="19"/>
  <c r="K12" i="19"/>
  <c r="Q22" i="19"/>
  <c r="W52" i="19"/>
  <c r="AI42" i="19"/>
  <c r="W32" i="19"/>
  <c r="AI22" i="19"/>
  <c r="W12" i="19"/>
  <c r="AI32" i="19"/>
  <c r="AC12" i="19"/>
  <c r="Q12" i="19"/>
  <c r="Q52" i="19"/>
  <c r="K32" i="19"/>
  <c r="W22" i="19"/>
  <c r="K52" i="19"/>
  <c r="AC22" i="19"/>
  <c r="AC40" i="19"/>
  <c r="W10" i="19"/>
  <c r="AC50" i="19"/>
  <c r="Q10" i="19"/>
  <c r="Q30" i="19"/>
  <c r="W50" i="19"/>
  <c r="K40" i="19"/>
  <c r="Q50" i="19"/>
  <c r="W20" i="19"/>
  <c r="K10" i="19"/>
  <c r="Q40" i="19"/>
  <c r="K30" i="19"/>
  <c r="AI50" i="19"/>
  <c r="AI20" i="19"/>
  <c r="K50" i="19"/>
  <c r="AI40" i="19"/>
  <c r="W40" i="19"/>
  <c r="K20" i="19"/>
  <c r="AC10" i="19"/>
  <c r="AI10" i="19"/>
  <c r="AC20" i="19"/>
  <c r="AI30" i="19"/>
  <c r="AC30" i="19"/>
  <c r="W30" i="19"/>
  <c r="Q20" i="19"/>
  <c r="AI6" i="19"/>
  <c r="W26" i="19"/>
  <c r="AI36" i="19"/>
  <c r="W36" i="19"/>
  <c r="K46" i="19"/>
  <c r="Q46" i="19"/>
  <c r="W16" i="19"/>
  <c r="Q6" i="19"/>
  <c r="AI16" i="19"/>
  <c r="K26" i="19"/>
  <c r="AI26" i="19"/>
  <c r="AC36" i="19"/>
  <c r="AI46" i="19"/>
  <c r="AC26" i="19"/>
  <c r="K36" i="19"/>
  <c r="K6" i="19"/>
  <c r="Q36" i="19"/>
  <c r="W46" i="19"/>
  <c r="AC6" i="19"/>
  <c r="K16" i="19"/>
  <c r="AC46" i="19"/>
  <c r="AC16" i="19"/>
  <c r="Q26" i="19"/>
  <c r="Q16" i="19"/>
  <c r="W6" i="19"/>
  <c r="K39" i="19"/>
  <c r="AC39" i="19"/>
  <c r="W29" i="19"/>
  <c r="AI49" i="19"/>
  <c r="W9" i="19"/>
  <c r="AC19" i="19"/>
  <c r="Q49" i="19"/>
  <c r="W49" i="19"/>
  <c r="AC9" i="19"/>
  <c r="AI9" i="19"/>
  <c r="Q29" i="19"/>
  <c r="W39" i="19"/>
  <c r="Q39" i="19"/>
  <c r="K9" i="19"/>
  <c r="W19" i="19"/>
  <c r="AI39" i="19"/>
  <c r="K29" i="19"/>
  <c r="AC49" i="19"/>
  <c r="AI19" i="19"/>
  <c r="AC29" i="19"/>
  <c r="K19" i="19"/>
  <c r="K49" i="19"/>
  <c r="Q19" i="19"/>
  <c r="Q9" i="19"/>
  <c r="AI29" i="19"/>
  <c r="K23" i="19"/>
  <c r="AI43" i="19"/>
  <c r="AC43" i="19"/>
  <c r="AC53" i="19"/>
  <c r="W43" i="19"/>
  <c r="K13" i="19"/>
  <c r="Q53" i="19"/>
  <c r="AI53" i="19"/>
  <c r="K33" i="19"/>
  <c r="K43" i="19"/>
  <c r="AI33" i="19"/>
  <c r="AC33" i="19"/>
  <c r="Q33" i="19"/>
  <c r="AI23" i="19"/>
  <c r="K53" i="19"/>
  <c r="AC23" i="19"/>
  <c r="AC13" i="19"/>
  <c r="W23" i="19"/>
  <c r="W33" i="19"/>
  <c r="Q13" i="19"/>
  <c r="W13" i="19"/>
  <c r="AI13" i="19"/>
  <c r="Q43" i="19"/>
  <c r="Q23" i="19"/>
  <c r="W53" i="19"/>
  <c r="M12" i="19"/>
  <c r="AK42" i="19"/>
  <c r="AE32" i="19"/>
  <c r="M52" i="19"/>
  <c r="S12" i="19"/>
  <c r="M32" i="19"/>
  <c r="S52" i="19"/>
  <c r="Y52" i="19"/>
  <c r="Y42" i="19"/>
  <c r="AK12" i="19"/>
  <c r="S22" i="19"/>
  <c r="AE12" i="19"/>
  <c r="Y22" i="19"/>
  <c r="S32" i="19"/>
  <c r="AK52" i="19"/>
  <c r="M22" i="19"/>
  <c r="AK32" i="19"/>
  <c r="AE22" i="19"/>
  <c r="AE42" i="19"/>
  <c r="Y32" i="19"/>
  <c r="M42" i="19"/>
  <c r="Y12" i="19"/>
  <c r="AE52" i="19"/>
  <c r="AK22" i="19"/>
  <c r="S42" i="19"/>
  <c r="AC18" i="19"/>
  <c r="W28" i="19"/>
  <c r="W38" i="19"/>
  <c r="K18" i="19"/>
  <c r="AC8" i="19"/>
  <c r="AI48" i="19"/>
  <c r="AI28" i="19"/>
  <c r="K8" i="19"/>
  <c r="W18" i="19"/>
  <c r="W8" i="19"/>
  <c r="K38" i="19"/>
  <c r="AC28" i="19"/>
  <c r="AI8" i="19"/>
  <c r="Q8" i="19"/>
  <c r="W48" i="19"/>
  <c r="AI18" i="19"/>
  <c r="Q48" i="19"/>
  <c r="K48" i="19"/>
  <c r="Q38" i="19"/>
  <c r="K28" i="19"/>
  <c r="AC38" i="19"/>
  <c r="AC48" i="19"/>
  <c r="AI38" i="19"/>
  <c r="Q18" i="19"/>
  <c r="Q28" i="19"/>
  <c r="R40" i="19" l="1"/>
  <c r="AD10" i="19"/>
  <c r="X40" i="19"/>
  <c r="AJ10" i="19"/>
  <c r="R50" i="19"/>
  <c r="X10" i="19"/>
  <c r="R30" i="19"/>
  <c r="L10" i="19"/>
  <c r="L50" i="19"/>
  <c r="AJ20" i="19"/>
  <c r="AJ40" i="19"/>
  <c r="AD30" i="19"/>
  <c r="R20" i="19"/>
  <c r="AD50" i="19"/>
  <c r="AJ30" i="19"/>
  <c r="AJ50" i="19"/>
  <c r="X30" i="19"/>
  <c r="AD20" i="19"/>
  <c r="L40" i="19"/>
  <c r="X50" i="19"/>
  <c r="X20" i="19"/>
  <c r="AD40" i="19"/>
  <c r="R10" i="19"/>
  <c r="L30" i="19"/>
  <c r="L20" i="19"/>
  <c r="AD47" i="19"/>
  <c r="AJ27" i="19"/>
  <c r="AD27" i="19"/>
  <c r="AJ7" i="19"/>
  <c r="AJ37" i="19"/>
  <c r="L27" i="19"/>
  <c r="AD17" i="19"/>
  <c r="L37" i="19"/>
  <c r="R17" i="19"/>
  <c r="AJ17" i="19"/>
  <c r="X7" i="19"/>
  <c r="X47" i="19"/>
  <c r="L7" i="19"/>
  <c r="L17" i="19"/>
  <c r="R27" i="19"/>
  <c r="X27" i="19"/>
  <c r="R7" i="19"/>
  <c r="X17" i="19"/>
  <c r="AJ47" i="19"/>
  <c r="L47" i="19"/>
  <c r="R37" i="19"/>
  <c r="AD7" i="19"/>
  <c r="X37" i="19"/>
  <c r="R47" i="19"/>
  <c r="AD37" i="19"/>
  <c r="AJ43" i="19"/>
  <c r="AD33" i="19"/>
  <c r="X33" i="19"/>
  <c r="X13" i="19"/>
  <c r="AD43" i="19"/>
  <c r="L43" i="19"/>
  <c r="X23" i="19"/>
  <c r="R33" i="19"/>
  <c r="R43" i="19"/>
  <c r="AD53" i="19"/>
  <c r="AJ13" i="19"/>
  <c r="R23" i="19"/>
  <c r="R13" i="19"/>
  <c r="AJ53" i="19"/>
  <c r="L33" i="19"/>
  <c r="L23" i="19"/>
  <c r="X43" i="19"/>
  <c r="X53" i="19"/>
  <c r="AD13" i="19"/>
  <c r="L53" i="19"/>
  <c r="L13" i="19"/>
  <c r="AD23" i="19"/>
  <c r="AJ33" i="19"/>
  <c r="AJ23" i="19"/>
  <c r="R53" i="19"/>
  <c r="M55" i="19"/>
  <c r="AK15" i="19"/>
  <c r="AE25" i="19"/>
  <c r="Y35" i="19"/>
  <c r="M25" i="19"/>
  <c r="S55" i="19"/>
  <c r="S45" i="19"/>
  <c r="S35" i="19"/>
  <c r="M15" i="19"/>
  <c r="AE45" i="19"/>
  <c r="Y15" i="19"/>
  <c r="AK45" i="19"/>
  <c r="AE55" i="19"/>
  <c r="M35" i="19"/>
  <c r="M45" i="19"/>
  <c r="S25" i="19"/>
  <c r="AK35" i="19"/>
  <c r="Y25" i="19"/>
  <c r="AE15" i="19"/>
  <c r="Y45" i="19"/>
  <c r="AE35" i="19"/>
  <c r="AK25" i="19"/>
  <c r="Y55" i="19"/>
  <c r="S15" i="19"/>
  <c r="AK55" i="19"/>
  <c r="X8" i="19"/>
  <c r="R48" i="19"/>
  <c r="L8" i="19"/>
  <c r="AD38" i="19"/>
  <c r="AD48" i="19"/>
  <c r="AD8" i="19"/>
  <c r="R18" i="19"/>
  <c r="L38" i="19"/>
  <c r="AJ28" i="19"/>
  <c r="X18" i="19"/>
  <c r="X48" i="19"/>
  <c r="R28" i="19"/>
  <c r="L18" i="19"/>
  <c r="X28" i="19"/>
  <c r="R8" i="19"/>
  <c r="X38" i="19"/>
  <c r="AJ8" i="19"/>
  <c r="AD18" i="19"/>
  <c r="AJ38" i="19"/>
  <c r="L48" i="19"/>
  <c r="AJ48" i="19"/>
  <c r="AJ18" i="19"/>
  <c r="R38" i="19"/>
  <c r="AD28" i="19"/>
  <c r="L28" i="19"/>
  <c r="Z11" i="19"/>
  <c r="AF31" i="19"/>
  <c r="T51" i="19"/>
  <c r="N51" i="19"/>
  <c r="Z41" i="19"/>
  <c r="AF21" i="19"/>
  <c r="AL31" i="19"/>
  <c r="T31" i="19"/>
  <c r="Z31" i="19"/>
  <c r="N21" i="19"/>
  <c r="N31" i="19"/>
  <c r="AL11" i="19"/>
  <c r="T11" i="19"/>
  <c r="AF11" i="19"/>
  <c r="AL41" i="19"/>
  <c r="T21" i="19"/>
  <c r="Z21" i="19"/>
  <c r="AL51" i="19"/>
  <c r="N11" i="19"/>
  <c r="AF51" i="19"/>
  <c r="N41" i="19"/>
  <c r="Z51" i="19"/>
  <c r="AL21" i="19"/>
  <c r="T41" i="19"/>
  <c r="AF41" i="19"/>
  <c r="AE46" i="19"/>
  <c r="M36" i="19"/>
  <c r="Y16" i="19"/>
  <c r="AK46" i="19"/>
  <c r="S36" i="19"/>
  <c r="AE16" i="19"/>
  <c r="M6" i="19"/>
  <c r="AK16" i="19"/>
  <c r="M26" i="19"/>
  <c r="S46" i="19"/>
  <c r="AE26" i="19"/>
  <c r="M16" i="19"/>
  <c r="Y46" i="19"/>
  <c r="AK26" i="19"/>
  <c r="S16" i="19"/>
  <c r="Y6" i="19"/>
  <c r="AK36" i="19"/>
  <c r="S26" i="19"/>
  <c r="AE6" i="19"/>
  <c r="M46" i="19"/>
  <c r="Y26" i="19"/>
  <c r="AK6" i="19"/>
  <c r="Y36" i="19"/>
  <c r="S6" i="19"/>
  <c r="AE36" i="19"/>
  <c r="O11" i="19"/>
  <c r="O21" i="19"/>
  <c r="O51" i="19"/>
  <c r="AA31" i="19"/>
  <c r="AM31" i="19"/>
  <c r="AG51" i="19"/>
  <c r="AA41" i="19"/>
  <c r="AM11" i="19"/>
  <c r="U21" i="19"/>
  <c r="AG41" i="19"/>
  <c r="AM21" i="19"/>
  <c r="AM51" i="19"/>
  <c r="O41" i="19"/>
  <c r="U11" i="19"/>
  <c r="AG31" i="19"/>
  <c r="U41" i="19"/>
  <c r="AG11" i="19"/>
  <c r="AM41" i="19"/>
  <c r="AA21" i="19"/>
  <c r="AA51" i="19"/>
  <c r="U51" i="19"/>
  <c r="U31" i="19"/>
  <c r="AA11" i="19"/>
  <c r="AG21" i="19"/>
  <c r="O31" i="19"/>
  <c r="AJ46" i="19"/>
  <c r="AD46" i="19"/>
  <c r="L36" i="19"/>
  <c r="X16" i="19"/>
  <c r="AJ26" i="19"/>
  <c r="L46" i="19"/>
  <c r="X6" i="19"/>
  <c r="R36" i="19"/>
  <c r="X36" i="19"/>
  <c r="R6" i="19"/>
  <c r="AJ6" i="19"/>
  <c r="AD36" i="19"/>
  <c r="R46" i="19"/>
  <c r="AD26" i="19"/>
  <c r="L16" i="19"/>
  <c r="AD16" i="19"/>
  <c r="X46" i="19"/>
  <c r="X26" i="19"/>
  <c r="AJ36" i="19"/>
  <c r="R26" i="19"/>
  <c r="AD6" i="19"/>
  <c r="L6" i="19"/>
  <c r="L26" i="19"/>
  <c r="R16" i="19"/>
  <c r="AJ16" i="19"/>
  <c r="AE11" i="19"/>
  <c r="Y41" i="19"/>
  <c r="M41" i="19"/>
  <c r="Y21" i="19"/>
  <c r="AK41" i="19"/>
  <c r="S31" i="19"/>
  <c r="M31" i="19"/>
  <c r="M51" i="19"/>
  <c r="Y51" i="19"/>
  <c r="AK21" i="19"/>
  <c r="AK31" i="19"/>
  <c r="Y11" i="19"/>
  <c r="AE41" i="19"/>
  <c r="AE21" i="19"/>
  <c r="S51" i="19"/>
  <c r="AE51" i="19"/>
  <c r="AK51" i="19"/>
  <c r="M21" i="19"/>
  <c r="AE31" i="19"/>
  <c r="S41" i="19"/>
  <c r="AK11" i="19"/>
  <c r="S11" i="19"/>
  <c r="Y31" i="19"/>
  <c r="S21" i="19"/>
  <c r="M11" i="19"/>
  <c r="L54" i="19"/>
  <c r="AJ14" i="19"/>
  <c r="AD44" i="19"/>
  <c r="X54" i="19"/>
  <c r="R14" i="19"/>
  <c r="AD24" i="19"/>
  <c r="AD34" i="19"/>
  <c r="R54" i="19"/>
  <c r="L34" i="19"/>
  <c r="AJ34" i="19"/>
  <c r="X24" i="19"/>
  <c r="AJ24" i="19"/>
  <c r="X44" i="19"/>
  <c r="R24" i="19"/>
  <c r="X34" i="19"/>
  <c r="L14" i="19"/>
  <c r="AD14" i="19"/>
  <c r="L44" i="19"/>
  <c r="R44" i="19"/>
  <c r="AD54" i="19"/>
  <c r="X14" i="19"/>
  <c r="AJ44" i="19"/>
  <c r="R34" i="19"/>
  <c r="AJ54" i="19"/>
  <c r="L24" i="19"/>
  <c r="AD29" i="19"/>
  <c r="AD19" i="19"/>
  <c r="R39" i="19"/>
  <c r="R9" i="19"/>
  <c r="X49" i="19"/>
  <c r="X9" i="19"/>
  <c r="AD39" i="19"/>
  <c r="R29" i="19"/>
  <c r="L49" i="19"/>
  <c r="X19" i="19"/>
  <c r="X29" i="19"/>
  <c r="X39" i="19"/>
  <c r="L9" i="19"/>
  <c r="AD9" i="19"/>
  <c r="AJ49" i="19"/>
  <c r="L39" i="19"/>
  <c r="R19" i="19"/>
  <c r="AJ39" i="19"/>
  <c r="AJ29" i="19"/>
  <c r="AJ19" i="19"/>
  <c r="AJ9" i="19"/>
  <c r="AD49" i="19"/>
  <c r="L19" i="19"/>
  <c r="L29" i="19"/>
  <c r="R49" i="19"/>
  <c r="AG39" i="19" l="1"/>
  <c r="AG29" i="19"/>
  <c r="AM19" i="19"/>
  <c r="O39" i="19"/>
  <c r="AG49" i="19"/>
  <c r="O29" i="19"/>
  <c r="U29" i="19"/>
  <c r="O49" i="19"/>
  <c r="U49" i="19"/>
  <c r="AA19" i="19"/>
  <c r="U39" i="19"/>
  <c r="AG9" i="19"/>
  <c r="AA39" i="19"/>
  <c r="AM49" i="19"/>
  <c r="O19" i="19"/>
  <c r="AM39" i="19"/>
  <c r="AM29" i="19"/>
  <c r="O9" i="19"/>
  <c r="AM9" i="19"/>
  <c r="AA49" i="19"/>
  <c r="AG19" i="19"/>
  <c r="U9" i="19"/>
  <c r="U19" i="19"/>
  <c r="AA9" i="19"/>
  <c r="AA29" i="19"/>
  <c r="AE54" i="19"/>
  <c r="S24" i="19"/>
  <c r="AE34" i="19"/>
  <c r="Y54" i="19"/>
  <c r="AE14" i="19"/>
  <c r="Y34" i="19"/>
  <c r="M44" i="19"/>
  <c r="AK54" i="19"/>
  <c r="M24" i="19"/>
  <c r="AK34" i="19"/>
  <c r="Y14" i="19"/>
  <c r="AK14" i="19"/>
  <c r="Y24" i="19"/>
  <c r="S44" i="19"/>
  <c r="M34" i="19"/>
  <c r="AK44" i="19"/>
  <c r="M54" i="19"/>
  <c r="Y44" i="19"/>
  <c r="S54" i="19"/>
  <c r="AK24" i="19"/>
  <c r="M14" i="19"/>
  <c r="AE44" i="19"/>
  <c r="S34" i="19"/>
  <c r="AE24" i="19"/>
  <c r="S14" i="19"/>
  <c r="AK17" i="19"/>
  <c r="S27" i="19"/>
  <c r="S37" i="19"/>
  <c r="AE27" i="19"/>
  <c r="Y47" i="19"/>
  <c r="S7" i="19"/>
  <c r="M17" i="19"/>
  <c r="AE17" i="19"/>
  <c r="AK27" i="19"/>
  <c r="Y7" i="19"/>
  <c r="Y37" i="19"/>
  <c r="AE37" i="19"/>
  <c r="Y27" i="19"/>
  <c r="M47" i="19"/>
  <c r="AE47" i="19"/>
  <c r="Y17" i="19"/>
  <c r="AE7" i="19"/>
  <c r="M27" i="19"/>
  <c r="S47" i="19"/>
  <c r="M7" i="19"/>
  <c r="M37" i="19"/>
  <c r="S17" i="19"/>
  <c r="AK7" i="19"/>
  <c r="AK47" i="19"/>
  <c r="AK37" i="19"/>
  <c r="M48" i="19"/>
  <c r="S48" i="19"/>
  <c r="AE8" i="19"/>
  <c r="AE38" i="19"/>
  <c r="M38" i="19"/>
  <c r="AE18" i="19"/>
  <c r="AK48" i="19"/>
  <c r="AK18" i="19"/>
  <c r="AK28" i="19"/>
  <c r="S28" i="19"/>
  <c r="Y48" i="19"/>
  <c r="M8" i="19"/>
  <c r="Y8" i="19"/>
  <c r="M28" i="19"/>
  <c r="AK38" i="19"/>
  <c r="M18" i="19"/>
  <c r="Y28" i="19"/>
  <c r="S38" i="19"/>
  <c r="AE48" i="19"/>
  <c r="Y18" i="19"/>
  <c r="AK8" i="19"/>
  <c r="Y38" i="19"/>
  <c r="S8" i="19"/>
  <c r="S18" i="19"/>
  <c r="AE28" i="19"/>
  <c r="AA55" i="19"/>
  <c r="O45" i="19"/>
  <c r="AA15" i="19"/>
  <c r="AM55" i="19"/>
  <c r="O55" i="19"/>
  <c r="AG35" i="19"/>
  <c r="AM25" i="19"/>
  <c r="AM35" i="19"/>
  <c r="AA25" i="19"/>
  <c r="AM45" i="19"/>
  <c r="AG25" i="19"/>
  <c r="AA35" i="19"/>
  <c r="O25" i="19"/>
  <c r="U25" i="19"/>
  <c r="AG45" i="19"/>
  <c r="U35" i="19"/>
  <c r="AA45" i="19"/>
  <c r="AM15" i="19"/>
  <c r="U45" i="19"/>
  <c r="O35" i="19"/>
  <c r="O15" i="19"/>
  <c r="AG15" i="19"/>
  <c r="U15" i="19"/>
  <c r="AG55" i="19"/>
  <c r="U55" i="19"/>
  <c r="AE40" i="19"/>
  <c r="Y30" i="19"/>
  <c r="M20" i="19"/>
  <c r="Y20" i="19"/>
  <c r="M40" i="19"/>
  <c r="M10" i="19"/>
  <c r="AK20" i="19"/>
  <c r="AK10" i="19"/>
  <c r="AK30" i="19"/>
  <c r="Y40" i="19"/>
  <c r="S40" i="19"/>
  <c r="AE30" i="19"/>
  <c r="Y10" i="19"/>
  <c r="M30" i="19"/>
  <c r="AE50" i="19"/>
  <c r="AE20" i="19"/>
  <c r="S50" i="19"/>
  <c r="S10" i="19"/>
  <c r="Y50" i="19"/>
  <c r="S30" i="19"/>
  <c r="AK50" i="19"/>
  <c r="AE10" i="19"/>
  <c r="S20" i="19"/>
  <c r="M50" i="19"/>
  <c r="AK40" i="19"/>
  <c r="AF39" i="19"/>
  <c r="AL19" i="19"/>
  <c r="N39" i="19"/>
  <c r="Z19" i="19"/>
  <c r="AF19" i="19"/>
  <c r="N29" i="19"/>
  <c r="AL29" i="19"/>
  <c r="AL39" i="19"/>
  <c r="AF49" i="19"/>
  <c r="AF9" i="19"/>
  <c r="AL9" i="19"/>
  <c r="N49" i="19"/>
  <c r="Z9" i="19"/>
  <c r="Z49" i="19"/>
  <c r="N19" i="19"/>
  <c r="Z39" i="19"/>
  <c r="T9" i="19"/>
  <c r="T39" i="19"/>
  <c r="Z29" i="19"/>
  <c r="N9" i="19"/>
  <c r="T49" i="19"/>
  <c r="T19" i="19"/>
  <c r="AL49" i="19"/>
  <c r="T29" i="19"/>
  <c r="AF29" i="19"/>
  <c r="T18" i="19"/>
  <c r="N48" i="19"/>
  <c r="N8" i="19"/>
  <c r="T28" i="19"/>
  <c r="AF38" i="19"/>
  <c r="Z28" i="19"/>
  <c r="Z18" i="19"/>
  <c r="AF8" i="19"/>
  <c r="AL8" i="19"/>
  <c r="Z48" i="19"/>
  <c r="AL48" i="19"/>
  <c r="AL28" i="19"/>
  <c r="N38" i="19"/>
  <c r="AL38" i="19"/>
  <c r="AF28" i="19"/>
  <c r="AF18" i="19"/>
  <c r="AL18" i="19"/>
  <c r="Z8" i="19"/>
  <c r="T48" i="19"/>
  <c r="T8" i="19"/>
  <c r="T38" i="19"/>
  <c r="Z38" i="19"/>
  <c r="AF48" i="19"/>
  <c r="N28" i="19"/>
  <c r="N18" i="19"/>
  <c r="AL55" i="19"/>
  <c r="Z45" i="19"/>
  <c r="Z35" i="19"/>
  <c r="N25" i="19"/>
  <c r="Z55" i="19"/>
  <c r="N45" i="19"/>
  <c r="T35" i="19"/>
  <c r="T45" i="19"/>
  <c r="AL25" i="19"/>
  <c r="AL15" i="19"/>
  <c r="N35" i="19"/>
  <c r="AL35" i="19"/>
  <c r="Z25" i="19"/>
  <c r="AF25" i="19"/>
  <c r="T15" i="19"/>
  <c r="T55" i="19"/>
  <c r="AL45" i="19"/>
  <c r="T25" i="19"/>
  <c r="AF45" i="19"/>
  <c r="AF15" i="19"/>
  <c r="N15" i="19"/>
  <c r="AF55" i="19"/>
  <c r="N55" i="19"/>
  <c r="Z15" i="19"/>
  <c r="AF35" i="19"/>
  <c r="S39" i="19"/>
  <c r="M49" i="19"/>
  <c r="AE19" i="19"/>
  <c r="S49" i="19"/>
  <c r="AK19" i="19"/>
  <c r="Y9" i="19"/>
  <c r="M29" i="19"/>
  <c r="AE49" i="19"/>
  <c r="Y39" i="19"/>
  <c r="AK49" i="19"/>
  <c r="AK29" i="19"/>
  <c r="AK39" i="19"/>
  <c r="S19" i="19"/>
  <c r="M19" i="19"/>
  <c r="AE9" i="19"/>
  <c r="AE39" i="19"/>
  <c r="M39" i="19"/>
  <c r="AK9" i="19"/>
  <c r="Y19" i="19"/>
  <c r="S29" i="19"/>
  <c r="S9" i="19"/>
  <c r="AE29" i="19"/>
  <c r="Y49" i="19"/>
  <c r="M9" i="19"/>
  <c r="Y29" i="19"/>
  <c r="AM46" i="19"/>
  <c r="U36" i="19"/>
  <c r="AG16" i="19"/>
  <c r="O6" i="19"/>
  <c r="AA36" i="19"/>
  <c r="AM16" i="19"/>
  <c r="U6" i="19"/>
  <c r="AG46" i="19"/>
  <c r="AA16" i="19"/>
  <c r="AA6" i="19"/>
  <c r="AG6" i="19"/>
  <c r="AA46" i="19"/>
  <c r="AM26" i="19"/>
  <c r="U16" i="19"/>
  <c r="O36" i="19"/>
  <c r="U26" i="19"/>
  <c r="O46" i="19"/>
  <c r="AA26" i="19"/>
  <c r="AM6" i="19"/>
  <c r="U46" i="19"/>
  <c r="AG26" i="19"/>
  <c r="O16" i="19"/>
  <c r="AG36" i="19"/>
  <c r="O26" i="19"/>
  <c r="AM36" i="19"/>
  <c r="O8" i="19"/>
  <c r="AA48" i="19"/>
  <c r="AM38" i="19"/>
  <c r="U48" i="19"/>
  <c r="AA18" i="19"/>
  <c r="AG18" i="19"/>
  <c r="AG48" i="19"/>
  <c r="AM18" i="19"/>
  <c r="AA28" i="19"/>
  <c r="AG28" i="19"/>
  <c r="AA8" i="19"/>
  <c r="U18" i="19"/>
  <c r="AG38" i="19"/>
  <c r="U38" i="19"/>
  <c r="AM8" i="19"/>
  <c r="AA38" i="19"/>
  <c r="AM48" i="19"/>
  <c r="U28" i="19"/>
  <c r="O38" i="19"/>
  <c r="U8" i="19"/>
  <c r="AG8" i="19"/>
  <c r="O18" i="19"/>
  <c r="O28" i="19"/>
  <c r="O48" i="19"/>
  <c r="AM28" i="19"/>
  <c r="Y33" i="19"/>
  <c r="AE13" i="19"/>
  <c r="S23" i="19"/>
  <c r="Y13" i="19"/>
  <c r="AE23" i="19"/>
  <c r="AK33" i="19"/>
  <c r="AK13" i="19"/>
  <c r="S43" i="19"/>
  <c r="M23" i="19"/>
  <c r="Y43" i="19"/>
  <c r="M43" i="19"/>
  <c r="AE43" i="19"/>
  <c r="AE53" i="19"/>
  <c r="M13" i="19"/>
  <c r="AK43" i="19"/>
  <c r="AK23" i="19"/>
  <c r="Y23" i="19"/>
  <c r="AE33" i="19"/>
  <c r="M53" i="19"/>
  <c r="S13" i="19"/>
  <c r="S33" i="19"/>
  <c r="AK53" i="19"/>
  <c r="Y53" i="19"/>
  <c r="S53" i="19"/>
  <c r="M33" i="19"/>
  <c r="AF6" i="19"/>
  <c r="N46" i="19"/>
  <c r="Z26" i="19"/>
  <c r="AL6" i="19"/>
  <c r="AL36" i="19"/>
  <c r="AF26" i="19"/>
  <c r="Z6" i="19"/>
  <c r="T26" i="19"/>
  <c r="Z46" i="19"/>
  <c r="AF46" i="19"/>
  <c r="T46" i="19"/>
  <c r="T6" i="19"/>
  <c r="AF36" i="19"/>
  <c r="N26" i="19"/>
  <c r="Z16" i="19"/>
  <c r="AL26" i="19"/>
  <c r="Z36" i="19"/>
  <c r="N36" i="19"/>
  <c r="AL46" i="19"/>
  <c r="T36" i="19"/>
  <c r="AF16" i="19"/>
  <c r="N6" i="19"/>
  <c r="N16" i="19"/>
  <c r="AL16" i="19"/>
  <c r="T16" i="19"/>
  <c r="AG24" i="19" l="1"/>
  <c r="O44" i="19"/>
  <c r="O24" i="19"/>
  <c r="AM14" i="19"/>
  <c r="AG34" i="19"/>
  <c r="O34" i="19"/>
  <c r="AA44" i="19"/>
  <c r="O14" i="19"/>
  <c r="AA54" i="19"/>
  <c r="U14" i="19"/>
  <c r="AM44" i="19"/>
  <c r="AA34" i="19"/>
  <c r="AM24" i="19"/>
  <c r="AM54" i="19"/>
  <c r="AG14" i="19"/>
  <c r="AM34" i="19"/>
  <c r="U54" i="19"/>
  <c r="AG44" i="19"/>
  <c r="AA24" i="19"/>
  <c r="AG54" i="19"/>
  <c r="U34" i="19"/>
  <c r="U24" i="19"/>
  <c r="AA14" i="19"/>
  <c r="O54" i="19"/>
  <c r="U44" i="19"/>
  <c r="U43" i="19"/>
  <c r="U13" i="19"/>
  <c r="AM53" i="19"/>
  <c r="AA53" i="19"/>
  <c r="AA43" i="19"/>
  <c r="O53" i="19"/>
  <c r="O23" i="19"/>
  <c r="O13" i="19"/>
  <c r="AG43" i="19"/>
  <c r="U33" i="19"/>
  <c r="U23" i="19"/>
  <c r="AM13" i="19"/>
  <c r="AM23" i="19"/>
  <c r="AG13" i="19"/>
  <c r="AA23" i="19"/>
  <c r="AG33" i="19"/>
  <c r="AA33" i="19"/>
  <c r="AM33" i="19"/>
  <c r="AA13" i="19"/>
  <c r="AG23" i="19"/>
  <c r="U53" i="19"/>
  <c r="AG53" i="19"/>
  <c r="O43" i="19"/>
  <c r="AM43" i="19"/>
  <c r="O33" i="19"/>
  <c r="AF54" i="19"/>
  <c r="AL34" i="19"/>
  <c r="AF34" i="19"/>
  <c r="AL14" i="19"/>
  <c r="AF44" i="19"/>
  <c r="T44" i="19"/>
  <c r="N14" i="19"/>
  <c r="N44" i="19"/>
  <c r="T24" i="19"/>
  <c r="N24" i="19"/>
  <c r="AL44" i="19"/>
  <c r="N34" i="19"/>
  <c r="Z44" i="19"/>
  <c r="Z24" i="19"/>
  <c r="T14" i="19"/>
  <c r="N54" i="19"/>
  <c r="T34" i="19"/>
  <c r="Z14" i="19"/>
  <c r="AF24" i="19"/>
  <c r="AF14" i="19"/>
  <c r="Z54" i="19"/>
  <c r="AL54" i="19"/>
  <c r="T54" i="19"/>
  <c r="AL24" i="19"/>
  <c r="Z34" i="19"/>
  <c r="AF53" i="19"/>
  <c r="T43" i="19"/>
  <c r="Z53" i="19"/>
  <c r="N43" i="19"/>
  <c r="T23" i="19"/>
  <c r="AF43" i="19"/>
  <c r="Z13" i="19"/>
  <c r="Z43" i="19"/>
  <c r="AF23" i="19"/>
  <c r="AL13" i="19"/>
  <c r="Z23" i="19"/>
  <c r="AL43" i="19"/>
  <c r="AF13" i="19"/>
  <c r="AL23" i="19"/>
  <c r="N13" i="19"/>
  <c r="T33" i="19"/>
  <c r="AL53" i="19"/>
  <c r="N23" i="19"/>
  <c r="N53" i="19"/>
  <c r="AF33" i="19"/>
  <c r="N33" i="19"/>
  <c r="T53" i="19"/>
  <c r="AL33" i="19"/>
  <c r="T13" i="19"/>
  <c r="Z33" i="19"/>
  <c r="Z47" i="19"/>
  <c r="T7" i="19"/>
  <c r="AL37" i="19"/>
  <c r="T17" i="19"/>
  <c r="Z17" i="19"/>
  <c r="AF7" i="19"/>
  <c r="AF37" i="19"/>
  <c r="N17" i="19"/>
  <c r="AF27" i="19"/>
  <c r="AF47" i="19"/>
  <c r="AL47" i="19"/>
  <c r="T27" i="19"/>
  <c r="Z37" i="19"/>
  <c r="T37" i="19"/>
  <c r="N37" i="19"/>
  <c r="N47" i="19"/>
  <c r="Z27" i="19"/>
  <c r="AL7" i="19"/>
  <c r="AL17" i="19"/>
  <c r="AF17" i="19"/>
  <c r="AL27" i="19"/>
  <c r="N27" i="19"/>
  <c r="N7" i="19"/>
  <c r="Z7" i="19"/>
  <c r="T47" i="19"/>
  <c r="O20" i="19"/>
  <c r="AM40" i="19"/>
  <c r="O30" i="19"/>
  <c r="AM50" i="19"/>
  <c r="AA50" i="19"/>
  <c r="AM30" i="19"/>
  <c r="AM10" i="19"/>
  <c r="AM20" i="19"/>
  <c r="O50" i="19"/>
  <c r="U30" i="19"/>
  <c r="AA10" i="19"/>
  <c r="U40" i="19"/>
  <c r="O40" i="19"/>
  <c r="U20" i="19"/>
  <c r="AG40" i="19"/>
  <c r="AG50" i="19"/>
  <c r="U50" i="19"/>
  <c r="AA30" i="19"/>
  <c r="AG10" i="19"/>
  <c r="AA40" i="19"/>
  <c r="AG20" i="19"/>
  <c r="AA20" i="19"/>
  <c r="U10" i="19"/>
  <c r="AG30" i="19"/>
  <c r="O10" i="19"/>
  <c r="AG37" i="19"/>
  <c r="AG47" i="19"/>
  <c r="U7" i="19"/>
  <c r="AM47" i="19"/>
  <c r="U27" i="19"/>
  <c r="O37" i="19"/>
  <c r="O17" i="19"/>
  <c r="AA7" i="19"/>
  <c r="AA47" i="19"/>
  <c r="O27" i="19"/>
  <c r="U37" i="19"/>
  <c r="AM17" i="19"/>
  <c r="AM37" i="19"/>
  <c r="AG27" i="19"/>
  <c r="AM7" i="19"/>
  <c r="AG7" i="19"/>
  <c r="AA17" i="19"/>
  <c r="O7" i="19"/>
  <c r="AA37" i="19"/>
  <c r="AA27" i="19"/>
  <c r="AM27" i="19"/>
  <c r="U17" i="19"/>
  <c r="U47" i="19"/>
  <c r="AG17" i="19"/>
  <c r="O47" i="19"/>
  <c r="Z40" i="19"/>
  <c r="T10" i="19"/>
  <c r="AF10" i="19"/>
  <c r="T20" i="19"/>
  <c r="N30" i="19"/>
  <c r="Z20" i="19"/>
  <c r="AF50" i="19"/>
  <c r="T50" i="19"/>
  <c r="AL30" i="19"/>
  <c r="T40" i="19"/>
  <c r="AF40" i="19"/>
  <c r="AF30" i="19"/>
  <c r="N50" i="19"/>
  <c r="AL40" i="19"/>
  <c r="AL20" i="19"/>
  <c r="Z10" i="19"/>
  <c r="AF20" i="19"/>
  <c r="N10" i="19"/>
  <c r="Z50" i="19"/>
  <c r="AL50" i="19"/>
  <c r="N40" i="19"/>
  <c r="T30" i="19"/>
  <c r="Z30" i="19"/>
  <c r="AL10" i="19"/>
  <c r="N20" i="19"/>
  <c r="L16" i="18" l="1"/>
  <c r="Z16" i="18"/>
  <c r="J42" i="18"/>
  <c r="P34" i="18"/>
  <c r="AB18" i="18"/>
  <c r="AB42" i="18"/>
  <c r="AH34" i="18"/>
  <c r="P10" i="18"/>
  <c r="V34" i="18"/>
  <c r="P42" i="18"/>
  <c r="V42" i="18"/>
  <c r="AH42" i="18"/>
  <c r="AB26" i="18"/>
  <c r="AH26" i="18"/>
  <c r="V26" i="18"/>
  <c r="AB34" i="18"/>
  <c r="V10" i="18"/>
  <c r="AH18" i="18"/>
  <c r="J34" i="18"/>
  <c r="J10" i="18"/>
  <c r="AB10" i="18"/>
  <c r="J18" i="18"/>
  <c r="P26" i="18"/>
  <c r="J26" i="18"/>
  <c r="AH10" i="18"/>
  <c r="P18" i="18"/>
  <c r="V18" i="18"/>
  <c r="X42" i="18"/>
  <c r="AD34" i="18"/>
  <c r="AD10" i="18"/>
  <c r="AD26" i="18"/>
  <c r="L10" i="18"/>
  <c r="L42" i="18"/>
  <c r="L26" i="18"/>
  <c r="X18" i="18"/>
  <c r="X34" i="18"/>
  <c r="X10" i="18"/>
  <c r="R18" i="18"/>
  <c r="AJ10" i="18"/>
  <c r="AD42" i="18"/>
  <c r="AJ34" i="18"/>
  <c r="R26" i="18"/>
  <c r="L18" i="18"/>
  <c r="AJ26" i="18"/>
  <c r="AD18" i="18"/>
  <c r="R34" i="18"/>
  <c r="L34" i="18"/>
  <c r="AJ42" i="18"/>
  <c r="R10" i="18"/>
  <c r="R42" i="18"/>
  <c r="X26" i="18"/>
  <c r="AJ18" i="18"/>
  <c r="AL38" i="18"/>
  <c r="N14" i="18"/>
  <c r="Z6" i="18"/>
  <c r="N22" i="18"/>
  <c r="AF22" i="18"/>
  <c r="AF6" i="18"/>
  <c r="AL30" i="18"/>
  <c r="AL22" i="18"/>
  <c r="AF30" i="18"/>
  <c r="Z22" i="18"/>
  <c r="T30" i="18"/>
  <c r="Z30" i="18"/>
  <c r="AL6" i="18"/>
  <c r="Z14" i="18"/>
  <c r="Z38" i="18"/>
  <c r="J40" i="18"/>
  <c r="AB24" i="18"/>
  <c r="J16" i="18"/>
  <c r="P32" i="18"/>
  <c r="P40" i="18"/>
  <c r="AH16" i="18"/>
  <c r="V8" i="18"/>
  <c r="AH24" i="18"/>
  <c r="AH8" i="18"/>
  <c r="AH40" i="18"/>
  <c r="J8" i="18"/>
  <c r="AB32" i="18"/>
  <c r="J24" i="18"/>
  <c r="J32" i="18"/>
  <c r="P8" i="18"/>
  <c r="Z42" i="18"/>
  <c r="T18" i="18"/>
  <c r="AF34" i="18"/>
  <c r="AF42" i="18"/>
  <c r="N42" i="18"/>
  <c r="Z18" i="18"/>
  <c r="AL10" i="18"/>
  <c r="AL26" i="18"/>
  <c r="AF26" i="18"/>
  <c r="Z10" i="18"/>
  <c r="N18" i="18"/>
  <c r="T26" i="18"/>
  <c r="AF10" i="18"/>
  <c r="T34" i="18"/>
  <c r="N26" i="18"/>
  <c r="AL18" i="18"/>
  <c r="N10" i="18"/>
  <c r="AF18" i="18"/>
  <c r="Z26" i="18"/>
  <c r="AL34" i="18"/>
  <c r="Z34" i="18"/>
  <c r="T10" i="18"/>
  <c r="AL42" i="18"/>
  <c r="N34" i="18"/>
  <c r="T42" i="18"/>
  <c r="P14" i="18"/>
  <c r="V22" i="18"/>
  <c r="V14" i="18"/>
  <c r="P22" i="18"/>
  <c r="V38" i="18"/>
  <c r="AH14" i="18"/>
  <c r="AH38" i="18"/>
  <c r="J14" i="18"/>
  <c r="AB22" i="18"/>
  <c r="V30" i="18"/>
  <c r="AB14" i="18"/>
  <c r="AB38" i="18"/>
  <c r="J30" i="18"/>
  <c r="P38" i="18"/>
  <c r="AB6" i="18"/>
  <c r="AH30" i="18"/>
  <c r="J38" i="18"/>
  <c r="AH6" i="18"/>
  <c r="V6" i="18"/>
  <c r="AB30" i="18"/>
  <c r="J22" i="18"/>
  <c r="J6" i="18"/>
  <c r="P30" i="18"/>
  <c r="AH22" i="18"/>
  <c r="P6" i="18"/>
  <c r="AH12" i="18"/>
  <c r="J20" i="18"/>
  <c r="J44" i="18"/>
  <c r="AB28" i="18"/>
  <c r="P28" i="18"/>
  <c r="P12" i="18"/>
  <c r="AH20" i="18"/>
  <c r="P44" i="18"/>
  <c r="AB12" i="18"/>
  <c r="P20" i="18"/>
  <c r="J36" i="18"/>
  <c r="P36" i="18"/>
  <c r="AB44" i="18"/>
  <c r="V44" i="18"/>
  <c r="J28" i="18"/>
  <c r="AH36" i="18"/>
  <c r="V12" i="18"/>
  <c r="V28" i="18"/>
  <c r="AH44" i="18"/>
  <c r="AB20" i="18"/>
  <c r="AB36" i="18"/>
  <c r="AH28" i="18"/>
  <c r="V36" i="18"/>
  <c r="V20" i="18"/>
  <c r="J12" i="18"/>
  <c r="AL8" i="18"/>
  <c r="AF8" i="18"/>
  <c r="T8" i="18"/>
  <c r="N24" i="18"/>
  <c r="T32" i="18"/>
  <c r="T16" i="18"/>
  <c r="P16" i="18" l="1"/>
  <c r="P24" i="18"/>
  <c r="V24" i="18"/>
  <c r="AF14" i="18"/>
  <c r="T14" i="18"/>
  <c r="T6" i="18"/>
  <c r="N30" i="18"/>
  <c r="N38" i="18"/>
  <c r="T38" i="18"/>
  <c r="AH32" i="18"/>
  <c r="AB16" i="18"/>
  <c r="AB40" i="18"/>
  <c r="V32" i="18"/>
  <c r="V16" i="18"/>
  <c r="AB8" i="18"/>
  <c r="V40" i="18"/>
  <c r="AF38" i="18"/>
  <c r="N6" i="18"/>
  <c r="R16" i="18"/>
  <c r="AJ40" i="18"/>
  <c r="X8" i="18"/>
  <c r="L32" i="18"/>
  <c r="X40" i="18"/>
  <c r="AD24" i="18"/>
  <c r="L38" i="18"/>
  <c r="AJ16" i="18"/>
  <c r="R32" i="18"/>
  <c r="AJ6" i="18"/>
  <c r="AD16" i="18"/>
  <c r="L14" i="18"/>
  <c r="AD40" i="18"/>
  <c r="AJ24" i="18"/>
  <c r="R24" i="18"/>
  <c r="X16" i="18"/>
  <c r="L40" i="18"/>
  <c r="R40" i="18"/>
  <c r="AJ22" i="18"/>
  <c r="AJ8" i="18"/>
  <c r="AJ38" i="18"/>
  <c r="AD8" i="18"/>
  <c r="AD6" i="18"/>
  <c r="X32" i="18"/>
  <c r="AJ32" i="18"/>
  <c r="AJ14" i="18"/>
  <c r="R38" i="18"/>
  <c r="L24" i="18"/>
  <c r="R8" i="18"/>
  <c r="L30" i="18"/>
  <c r="X14" i="18"/>
  <c r="R6" i="18"/>
  <c r="AD14" i="18"/>
  <c r="X38" i="18"/>
  <c r="AD38" i="18"/>
  <c r="L22" i="18"/>
  <c r="X22" i="18"/>
  <c r="AL14" i="18"/>
  <c r="T22" i="18"/>
  <c r="X30" i="18"/>
  <c r="L6" i="18"/>
  <c r="AJ30" i="18"/>
  <c r="X6" i="18"/>
  <c r="N8" i="18"/>
  <c r="Z40" i="18"/>
  <c r="AL40" i="18"/>
  <c r="AD22" i="18"/>
  <c r="T40" i="18"/>
  <c r="AL16" i="18"/>
  <c r="N16" i="18"/>
  <c r="AF32" i="18"/>
  <c r="Z8" i="18"/>
  <c r="Z24" i="18"/>
  <c r="N32" i="18"/>
  <c r="AF24" i="18"/>
  <c r="L8" i="18"/>
  <c r="AD30" i="18"/>
  <c r="R30" i="18"/>
  <c r="Z32" i="18"/>
  <c r="AL24" i="18"/>
  <c r="AF16" i="18"/>
  <c r="T24" i="18"/>
  <c r="N40" i="18"/>
  <c r="AL32" i="18"/>
  <c r="AF40" i="18"/>
  <c r="AD32" i="18"/>
  <c r="X24" i="18"/>
  <c r="R14" i="18"/>
  <c r="R22" i="18"/>
  <c r="P16" i="19"/>
  <c r="P6" i="19"/>
  <c r="AH6" i="19"/>
  <c r="V46" i="19"/>
  <c r="AH46" i="19"/>
  <c r="AB46" i="19"/>
  <c r="J6" i="19"/>
  <c r="P46" i="19"/>
  <c r="AB26" i="19"/>
  <c r="AB16" i="19"/>
  <c r="AH26" i="19"/>
  <c r="J16" i="19"/>
  <c r="V26" i="19"/>
  <c r="AH36" i="19"/>
  <c r="P26" i="19"/>
  <c r="V16" i="19"/>
  <c r="V36" i="19"/>
  <c r="AH16" i="19"/>
  <c r="V6" i="19"/>
  <c r="AB36" i="19"/>
  <c r="AB6" i="19"/>
  <c r="P36" i="19"/>
  <c r="J36" i="19"/>
  <c r="J26" i="19"/>
  <c r="J46" i="19"/>
  <c r="V25" i="19"/>
  <c r="V45" i="19"/>
  <c r="J15" i="19"/>
  <c r="AB45" i="19"/>
  <c r="AH25" i="19"/>
  <c r="AH55" i="19"/>
  <c r="AB15" i="19"/>
  <c r="P15" i="19"/>
  <c r="P45" i="19"/>
  <c r="V15" i="19"/>
  <c r="J35" i="19"/>
  <c r="AH45" i="19"/>
  <c r="J25" i="19"/>
  <c r="AB35" i="19"/>
  <c r="AH15" i="19"/>
  <c r="V35" i="19"/>
  <c r="J55" i="19"/>
  <c r="AB55" i="19"/>
  <c r="AB25" i="19"/>
  <c r="AH35" i="19"/>
  <c r="P55" i="19"/>
  <c r="J45" i="19"/>
  <c r="P25" i="19"/>
  <c r="P35" i="19"/>
  <c r="V55" i="19"/>
</calcChain>
</file>

<file path=xl/sharedStrings.xml><?xml version="1.0" encoding="utf-8"?>
<sst xmlns="http://schemas.openxmlformats.org/spreadsheetml/2006/main" count="2232" uniqueCount="546">
  <si>
    <t>Identificación del riesgo</t>
  </si>
  <si>
    <t>Evaluación del riesgo - Valoración de los controles</t>
  </si>
  <si>
    <t>Código Riesgo</t>
  </si>
  <si>
    <t>Proceso</t>
  </si>
  <si>
    <t>Descripción del Riesgo</t>
  </si>
  <si>
    <t xml:space="preserve">Causa </t>
  </si>
  <si>
    <t>No. Control</t>
  </si>
  <si>
    <t>Descripción del Control</t>
  </si>
  <si>
    <t>Responsable</t>
  </si>
  <si>
    <t>RC-DE-1</t>
  </si>
  <si>
    <t>Direccionamiento Estratégico</t>
  </si>
  <si>
    <t>Posibilidad de recibir o solicitar cualquier dadiva o beneficio propio o a nombre de un tercero con el fin de  modificar los documentos editables  obsoletos del Sistema Integrado de Gestión, sin que pase el adecuado flujo establecido para estos documentos por la Dirección de Planeación y Prospectiva.</t>
  </si>
  <si>
    <t>Carencia de un sistema de información robusto y completo para la gestión de las funciones a cargo de la Dirección de Planeación y Prospectiva</t>
  </si>
  <si>
    <t>No se ha presentado en los últimos 5 años</t>
  </si>
  <si>
    <t>Responder afirmativamente de SEIS a ONCE</t>
  </si>
  <si>
    <t xml:space="preserve">El profesional designado de la dirección de planeación y prospectiva cada vez que recibe la aprobación de un documento actualizado, debe convertir la versión anterior en PDF e identificarla como obsoleta para trasladarla al repositorio de documentos obsoletos controlados, con el fin de guardar trazabilidad de las versiones y cambios que se realicen a los documentos. Como evidencia queda el listado maestro de documentos obsoletos. </t>
  </si>
  <si>
    <t>Preventivo</t>
  </si>
  <si>
    <t>Automático</t>
  </si>
  <si>
    <t>Documentado</t>
  </si>
  <si>
    <t>Continua</t>
  </si>
  <si>
    <t>Con Registro</t>
  </si>
  <si>
    <t>El profesional designado de la dirección de planeación y prospectiva mensualmente verifica que se realicen las actividades correspondientes con los documentos obsoletos. Como evidencia queda el listado maestro con la validación respectiva.</t>
  </si>
  <si>
    <t>Detectivo</t>
  </si>
  <si>
    <t>Manual</t>
  </si>
  <si>
    <t>Reducir (mitigar)</t>
  </si>
  <si>
    <t>En curso</t>
  </si>
  <si>
    <t xml:space="preserve">El Líder del sistema integrado de gestión de la Dirección de Planeación y Prospectiva en caso de evidenciar modificaciones en los documentos que no cumpla con el flujo establecido por la dirección, procederá a reportar a las áreas respectivas y realiza devolución para dar cumplimiento a los lineamientos establecidos. Como evidencia queda los correos generados por el Líder.  </t>
  </si>
  <si>
    <t>Sin Documentar</t>
  </si>
  <si>
    <t>RC-RR-1</t>
  </si>
  <si>
    <t>Recepción y Registro</t>
  </si>
  <si>
    <t>Posibilidad de recibir o solicitar cualquier dádiva o beneficio a nombre propio o de terceros, con el fin de alterar o manipular ilegalmente la información de los activos recibidos que puedan afectar su potencial de productividad</t>
  </si>
  <si>
    <t>No verificar los datos del activo recibido con los registros fotográficos y/o soportes brindados por los entes judiciales en diligencia de recepción. 
No validar al momento del registro del activo en el sistema de información los datos generados en la diligencia de recepción y/o soportes brindados por los entes judiciales.
Delegación de diligencias de recepción de activos en pocos o los mismos colaboradores</t>
  </si>
  <si>
    <t xml:space="preserve">Responder afirmativamente de DOCE a DIECINUEVE </t>
  </si>
  <si>
    <t xml:space="preserve">El funcionario delegado del Dirección de Control del inventario, cada vez que se reciba un activo, validará las condiciones del bien registrándolas  en el "Acta de Recepción y/o entrega en sitio" lo cual debe ser concordante con el registro fotográfico de los activos, adicionalmente verificará que la información a registrar en el aplicativo SIGMA SAE coincida con los soportes físicos entregados por parte de la FGN y/o descritos en la recepción del bien, garantizando el cumplimiento de todos soportes obligatorios. En caso de presentarse inconsistencias se solicita al responsable de la recepción subsanar las mismas para completar el registro. Como evidencia del control queda la base de subsanaciones. </t>
  </si>
  <si>
    <t xml:space="preserve">El enlace operativo de la Dirección de control del inventario validará, cada vez que sea necesario, el recurso humano idóneo a asignar para las diligencias de recepción de activos según las cantidades registradas e informadas, siguiendo los criterios de la política frente a asignación de recurso humano, y dejando registro de la información de los delegados para la recepción del activo en el aplicativo y en correo informando a la Dirección de Nivel Central. Como evidencia queda la información registrada en el informe consolidado de diligencias de secuestro. </t>
  </si>
  <si>
    <t xml:space="preserve">La Dirección de control del inventario, en caso presentarse una alteración o manipulación inadecuada de  la información de los activos recibidos, notificará a la Dirección de Talento Humano y a las demás áreas pertinentes, con el fin de iniciar los procesos disciplinarios a los que haya lugar. Como Evidencia quedará el correo de comunicación. </t>
  </si>
  <si>
    <t>RC-GA-1</t>
  </si>
  <si>
    <t>Gestión Administrativa</t>
  </si>
  <si>
    <t>Posibilidad de recibir dádivas o beneficios a nombre propio o de terceros por la sustracción de bienes devolutivos de la Entidad.</t>
  </si>
  <si>
    <t>Conducta no ética de funcionario o contratista por la sustracción de bienes muebles para beneficio propio o de un tercero</t>
  </si>
  <si>
    <t xml:space="preserve">El Técnico de la Dirección Administrativa que realiza que realiza el seguimiento al inventario de bienes devolutivos  con una periodicidad semestral, dejando como evidencia el formato de inventario físico, con el fin de detectar el faltante en bienes devolutivos. </t>
  </si>
  <si>
    <t xml:space="preserve">en el caso que se requiera ingreso y salida de muebles y equipos de la Sea,   la empresa de seguridad requiriera los formatos   que evidencien la autorización  pertinente  dejando como evidencia la  minuta respectiva, 
En caso de que existan desviaciones se solicitará a la empresa de seguridad las grabaciones correspondientes para verificar el responsable de la pérdida o hurto.
</t>
  </si>
  <si>
    <t xml:space="preserve">El técnico responsable de la Dirección Administrativa de manera trimestral o cuando lo considere pertinente reportara los bienes de propiedad planta y equipo  que deben ser asegurados en la póliza de Todo Riesgo Daño Material  dejando como evidencia la póliza de seguros vigente con el fin de amparar estos bienes y actualizar la información conforme a las entradas y salida de inventario. Como evidencia queda el reporte y/o la póliza.
</t>
  </si>
  <si>
    <t>El profesional de la Dirección Administrativa una vez detecte la perdida del bien devolutivo  hará efectiva los amparos de la póliza todo riesgo y tramitara la indemnización del siniestro para la reposición del bien. Como evidencia presentación del reclamo.</t>
  </si>
  <si>
    <t>RC-GD-1</t>
  </si>
  <si>
    <t>Gestión Documental</t>
  </si>
  <si>
    <t>Hurto o uso indebido de información critica y sensible de los procesos para beneficio de terceros</t>
  </si>
  <si>
    <t>Falta de seguridad en los depósitos de los archivos por la no aplicación de los lineamientos establecidos</t>
  </si>
  <si>
    <t>Al menos 1 vez en los últimos 2 años</t>
  </si>
  <si>
    <t>El guarda seguridad revisa cada vez que  se ingresa a las instalaciones las pertenencias personales  verificando que no ingresen USB, maletas, etc.,   verificando  ingresos por cámaras de vigilancia. Como evidencia queda supervisión de este contrato.</t>
  </si>
  <si>
    <t xml:space="preserve">El líder del proceso de Archivo y correspondencia asigna lokers cada vez que ingresa un funcionario a la entidad, con el objetivo de que sus pertenencias se han  guardadas y así evitar que ingresen bolsos, USB, que permitan perdida de información. </t>
  </si>
  <si>
    <t>Sin Registro</t>
  </si>
  <si>
    <t>El líder del proceso de Archivo y correspondencia  autoriza cada vez que se requiera el ingreso de un funcionario con o sin equipos de computo .</t>
  </si>
  <si>
    <t>En caso de Hurto o uso indebido de información critica y sensible de los proceso, El líder del proceso de proceso de Archivo y correspondencia notificara al Director Administrativo y talento humano. Como evidencia queda el comunicado</t>
  </si>
  <si>
    <t>RC-GP-1</t>
  </si>
  <si>
    <t>Gestión del Cumplimiento</t>
  </si>
  <si>
    <t xml:space="preserve">Posibilidad de no reportar la materialización de un riesgo de corrupción, fiscal o SARLAFT a las áreas competentes con el propósito de beneficiar a un tercero </t>
  </si>
  <si>
    <t xml:space="preserve">Falta de ética profesional
Falta de control del proceso </t>
  </si>
  <si>
    <t xml:space="preserve">El delegado para gestionar el riesgo, de acuerdo con el nivel de severidad de este, realiza el monitoreo y revisión teniendo en cuenta la Política de Administración de Riesgos y la Guía de Administración de Riesgos, con el fin de evaluar si los riesgos han cambiado, se han materializado o sus controles son efectivos, al identificar algún cambio de los riesgos se debe realizar la actualización correspondiente en las matrices en las cuales queda el registro correspondiente. </t>
  </si>
  <si>
    <t>La (el) Jefe de la Oficina de Integridad, Anticorrupción y Cumplimiento designa un correo para el reporte de la información relacionada con la gestión de riesgos y en el que en caso de presentarse una materialización de riesgos es reportada por este medio. Su administración está en cabeza de todo el equipo del grupo de riesgos con el objetivo de asegurar la transparencia en la gestión de la información.</t>
  </si>
  <si>
    <t>El (la) delegado de la coordinación de riesgos en caso de evidenciar que no se informó a la Dirección de Talento Humano y la Oficina de Control Interno de la materialización de un riesgo de corrupción, de manera inmediata realiza el reporte y lleva la situación presentada al CICCI con el objetivo de que se tomen las acciones pertinentes. Como evidencias quedarían las comunicaciones enviadas y el acta del CICCI.</t>
  </si>
  <si>
    <t>RC-GP-2</t>
  </si>
  <si>
    <t>Posibilidad de solicitar o recibir dadivas a nombre propio o de tercero por viabilizar los conceptos y/o lineamientos emitidos en el marco de la gestión de debidas diligencias y/o la atención de denuncias</t>
  </si>
  <si>
    <t>El funcionario designado del grupo de integridad diariamente revisan el buzón de integridad@saesas.gov.co como único canal interno autorizado de recepción de denuncias al cual tienen acceso todos los integrantes del equipo de Integridad. Es importante mencionar que no se tiene comunicación directa con el ciudadano denunciante ni los involucrados</t>
  </si>
  <si>
    <t xml:space="preserve">La Jefe de Oficina OIAC cada vez que se elabora un concepto sobre denuncia realiza revisión como segundo punto de control, solicita subsanaciones, aprueba y envía al área correspondiente para su respectivo trámite. </t>
  </si>
  <si>
    <t>El funcionario designado del grupo de  SARLAFT diariamente revisan el buzón de canaletico@saesas.gov.co como único canal interno autorizado de recepción de solicitud de debidas diligencias al cual solo tiene acceso el coordinador del grupo y quien designe Es importante mencionar que no se tiene comunicación directa con los terceros solicitantes a vincularse a SAE</t>
  </si>
  <si>
    <t xml:space="preserve">El (La) Coordinador(a) del equipo de SARLAFT de la Oficina OIAC cada vez que se elabora un concepto en PDF sobre debida diligencia realiza la revisión como segundo punto de control tanto del concepto, como los soportes de resumen de análisis financiero, consulta de terceros e informe de validación que arroja la herramienta tecnológica. Solicita subsanaciones al funcionario de OIAC en caso que se requiera, aprueba y envía al área solicitante para su respectivo trámite. </t>
  </si>
  <si>
    <t>RC-GF-1</t>
  </si>
  <si>
    <t>Gestión Financiera</t>
  </si>
  <si>
    <t xml:space="preserve">Posibilidad de alteración de la información contenida en el archivo plano para los pagos por concepto de nómina, impuestos locales, servicios públicos y descuentos por nómina, con el fin de lograr un pago efectivo a su beneficiario final </t>
  </si>
  <si>
    <t>Falta de ética profesional
Que los archivos planos para pago sean alterados.</t>
  </si>
  <si>
    <t xml:space="preserve">El funcionario designado de la Tesorería de la Dirección Financiera diariamente realiza que previamente se encuentre con las autorizaciones respectivas en el flujo de pagos del aplicativo financiero para ejecutar el proceso de gestión de pago. Como evidencia queda la trazabilidad en el aplicativo financiero
</t>
  </si>
  <si>
    <t xml:space="preserve">El funcionario designado por Tesorería de la Dirección Financiera diariamente descarga el archivo plano que el aplicativo financiero genera de manera automática. Este archivo contiene  la estructura y los protocolos de seguridad Asobancaria. Como evidencia queda el flujo del aplicativo financiero
</t>
  </si>
  <si>
    <t xml:space="preserve">El funcionario designado por la Tesorería de la Dirección Financiera diariamente garantiza que previo a la ejecución de los pagos se hayan efectuado mínimo  dos de tres firmas autorizadas. Adicionalmente, se usa un token de seguridad como doble factor de autenticación autorizado por la entidad financiera
</t>
  </si>
  <si>
    <t>El funcionario designado por la Tesorería de la Dirección Financiera con frecuencia diaria posterior a todas las validaciones ejecuta los pagos a las cuentas bancarias de acuerdo con la información suministrada por las áreas misionales solicitantes de pagos. Como evidencia queda la trazabilidad del flujo de pagos del aplicativo financiero y/o correos electrónicos.</t>
  </si>
  <si>
    <t>RC-GF-2</t>
  </si>
  <si>
    <t>Posibilidad de recibir o solicitar cualquier dádiva o beneficio a nombre propio o de terceros por registrar recaudos de dineros que no han ingresado a las cuentas bancarias de SAE o FRISCO</t>
  </si>
  <si>
    <t>Favorecimiento propio y/o a un tercero en particular.
Amiguismo.
Soborno a funcionario
Concentración de autoridad.</t>
  </si>
  <si>
    <t xml:space="preserve">Responder afirmativamente de UNA a CINCO preguntas </t>
  </si>
  <si>
    <t>Moderado</t>
  </si>
  <si>
    <t xml:space="preserve">El funcionario designado por la Tesorería de la Dirección Financiera descarga diariamente desde la plataforma bancaria los archivos planos correspondientes a recaudos en su estructura Asobancaria 2011 los cuales son cargados posteriormente sin ninguna modificación al aplicativo misional. Como evidencia queda la trazabilidad de los archivos planos.
</t>
  </si>
  <si>
    <t>El funcionario designado por la Tesorería de la Dirección Financiera verifica diariamente que los recursos que ingresan a través del medio de pago PSE estén conforme a la parametrización en sistema para su registro en el aplicativo misional. En caso de presentarse alguna inconsistencia con pagos de este convenio, se informa al área misional para que escale la solicitud vía ticket a la Oficina de las Tecnologías de la Información OTI y a su vez ellos validen con los proveedores de pago el incidente tecnológico.</t>
  </si>
  <si>
    <t xml:space="preserve">La Dirección financiera revisa semestral y/o anualmente los convenios con las entidades bancarias en caso de requerirse modificaciones o novedades en las condiciones de las cuentas de recaudo convenio mediante factura con código de barras. Mediante estos códigos de barra referenciados se garantiza la correcta identificación de una proporción importante de recaudo centralizado.
</t>
  </si>
  <si>
    <t>El profesional designado de la Tesorería de la Dirección financiera, cada vez que se requiera, solicita a las áreas misionales o entidades bancarias el apoyo para la identificación de los recaudos no identificados que se reciben a través de depósitos judiciales u otros canales y de esta manera realizar la correcta aplicación del recaudo al rubro que corresponda. En caso de no ser identificado, se clasifica en una cuenta contable especial de recaudos por clasificar.</t>
  </si>
  <si>
    <t>RC-GJ-1</t>
  </si>
  <si>
    <t>Gestión Jurídica</t>
  </si>
  <si>
    <t xml:space="preserve">Posibilidad de recibir o solicitar cualquier dádiva o beneficio a nombre propio o de terceros, con el fin de abstenerse de  informar o de poner en conocimiento presuntas conductas delictivas o antiéticas a investigar por las autoridades respectivas  </t>
  </si>
  <si>
    <t>Desconocimiento de la normatividad que exige la denuncia de las conductas delictivas
Ausencia o debilidades en los canales formales para recepción de denuncias
Temor a repercusiones en la estabilidad laboral</t>
  </si>
  <si>
    <t>El Director de Asuntos Legales Misionales verifica e identifica anualmente  las necesidades de capacitación con relación a temáticas del orden legal, incluyendo la gestión de denuncias, a fin de brindar los lineamientos y herramientas necesarias para disminuir el daño antijuridico de la entidad.</t>
  </si>
  <si>
    <t>Sin registro</t>
  </si>
  <si>
    <t>El profesional designado en la Dirección de Asuntos Legales Misionales a solicitud de la Oficina de Integridad, Anticorrupción y Cumplimiento brindará apoyo en tema jurídico para la investigación y atención de presuntos casos de corrupción que sean recibidos en canales internos y externos para tal fin</t>
  </si>
  <si>
    <t>En caso de que se materialice el riesgo, el profesional delegado por la Dirección de Asuntos Legales Misionales continuara con el proceso de seguimiento y recepción de documentos para la interposición y/o control de las denuncias interpuestas por las conductas presuntamente antiéticas y/o punibles.</t>
  </si>
  <si>
    <t>RC-GTH-2</t>
  </si>
  <si>
    <t>Gestión de Talento Humano</t>
  </si>
  <si>
    <t xml:space="preserve"> Posibilidad de desviación de recursos de nómina para beneficiar a un tercero </t>
  </si>
  <si>
    <t xml:space="preserve">El profesional delegado de la Dirección de Talento Humano cada vez que realiza la parametrización de la plataforma Cactus verifica que sea acorde a las manuales establecidos. </t>
  </si>
  <si>
    <t>La plataforma Cactus cuando se va a realizar un pago de nómina valida la planta activa del personal y que a la persona no se la haya realizado un pago inconsistente.</t>
  </si>
  <si>
    <t>La plataforma Cactus cuando se va a realizar un pago de nómina genera directamente el archivo plano para subir a la plataforma del banco o entidad donde se va a realizar el pago.</t>
  </si>
  <si>
    <t>Con registro</t>
  </si>
  <si>
    <t>El profesional delegado de la Dirección de Talento Humano en caso de detectar un pago inconsistente en beneficio de un tercero inicia el proceso de devolución con el objetivo de que la entidad pueda recuperar los recursos. Como evidencia quedaría la solicitud realizada por correos.</t>
  </si>
  <si>
    <t>RC-GTH-3</t>
  </si>
  <si>
    <t>Posibilidad de vincular un trabajador sin someterse al procedimiento de selección con el propósito de favorecer a un familiar, amigo o algún funcionario de la empresa</t>
  </si>
  <si>
    <t>La Dirección de Talento Humano cada vez que se inicia un proceso de selección contrata a una empresa para realizar los estudios de seguridad y así asegurar la idoneidad de la información entregada.</t>
  </si>
  <si>
    <t>La Dirección de Talento Humano una vez la empresa de seguridad entrega el informe, realiza revisión de la información entregada con el objetivo de dar la aprobación para continuar con el proceso.</t>
  </si>
  <si>
    <t>El responsable de revisión de historias laborales o quien designe cada vez  que se presenta una vinculación verifica los documentos del proceso de selección y vinculación en el formato Lista de Chequeo Documentos Historia Laboral, validando si existen documentos pendientes por entregar o documentos duplicados registrándolo en el Formato Hoja de Control documentos Historia Laboral. En caso de que exista una desviación en la documentación del proceso de vinculación, se informará al profesional delegado del proceso o al profesional vinculado. Como evidencia queda el formato de historias laborales</t>
  </si>
  <si>
    <t>El profesional de vinculación o quien designe en caso de que se llegue a contratar una persona que no haya surtido todo el proceso de selección y vinculación informa a la Dirección de Talento Humano para iniciar el proceso de desvinculación. Como evidencia queda el correo enviado con la solicitud.</t>
  </si>
  <si>
    <t>RC-GTH-4</t>
  </si>
  <si>
    <t xml:space="preserve">Posibilidad de no reportar o sancionar una acción u omisión configurativa de un incumplimiento con el propósito de favorecer algún trabajador </t>
  </si>
  <si>
    <t>Al menos 1 vez en el último año</t>
  </si>
  <si>
    <t>el Profesional de control interno disciplinario generara capacitación anualmente a todos los funcionarios con el objetivo de concientizar de la importada de los procesos disciplinarios y las responsabilidades derivadas. Como evidencia quedan las actas de las capacitaciones</t>
  </si>
  <si>
    <t>El Profesional de control interno disciplinario cada vez que se requiera, podrá adelantar procedimiento disciplinario de manera autónoma sin requerir de la autorización del jefe directo de la persona involucrada con el objetivo de ejercer la potestad disciplinaria y garantizar la objetividad.</t>
  </si>
  <si>
    <t>En caso de  detectarse que  un superior inmediato omitió  reportar una novedad disciplinaria, el Profesional de control interno disciplinario podrá adelantar procedimiento disciplinario de manera autónoma  con el objetivo de ejercer la potestad  disciplinaria y garantizar la objetividad.</t>
  </si>
  <si>
    <t>RC-SEO-1</t>
  </si>
  <si>
    <t>Seguimiento y Evaluación Organizacional</t>
  </si>
  <si>
    <t>Posibilidad de recibir o solicitar cualquier dádiva o beneficio a nombre propio o de terceros, con el fin de manipular o direccionar información procesada o generada en el marco de la actividad de la auditoria interna.</t>
  </si>
  <si>
    <t>Relacionamiento personal de los auditores con los auditados</t>
  </si>
  <si>
    <t>Verificación Conflictos de Interés de Auditores
El Jefe de la Oficina de Control Interno cada vez que se realice un proceso de evaluación, valida que todos los auditores de la oficina no tengan conflictos de interés con los auditados y se comprometan a cumplir el código de ética en el ejercicio a realizar en cada auditoría interna. Como evidencia de la aplicación del control queda la suscripción del documento "Manifestación expresa de aceptación individual de los auditores - Código de ética de los auditores internos SAE SAS).</t>
  </si>
  <si>
    <t>Aleatoria</t>
  </si>
  <si>
    <t xml:space="preserve">Revisión de Informe de Auditoría en Mesa de Trabajo de la Oficina de Control Interno
El equipo auditor y el Jefe de la Oficina de Control Interno  cada vez que se realice un proceso de evaluación, revisa y verifica los resultados de la auditoría y las observaciones presentadas por las unidades auditables, con el fin de determinar y decidir los resultados del informe final de auditoría con base en los criterios de evaluación establecidos para la auditoría. Como evidencia de la aplicación del control quedan los informes finales de auditoria. </t>
  </si>
  <si>
    <t xml:space="preserve">Evaluación de Auditores Internos
El Jefe de la Oficina de Control Interno cada vez que se realice un proceso de evaluación, verifica que los lideres de proceso auditados realicen la evaluación de auditores internos y los resultados del mismo producto de las auditorías realizadas. En caso de encontrar alguna desviación, procede a implementar los correctivos a los que haya lugar. Como evidencia de la aplicación del control quedan los formatos de evaluación de auditores internos remitido por los lideres de las unidades auditables. </t>
  </si>
  <si>
    <t xml:space="preserve">Revisión de Plan de Auditoría
El Jefe de la Oficina de Control Interno previo a la auditoria, revisa el formato F-EC1-148 Plan de Auditoría del proceso objeto de ser auditado con el fin de verificar el cumplimiento del enfoque dado por el equipo auditor en el objetivo de la auditoría, la metodología y el alcance. En caso de identificar alguna inconformidad en el Plan de Auditoría se solicita al equipo auditor realizar los ajustes pertinentes. Como Evidencia de la aplicación del control queda el plan aprobado y la presentación del mismo a la unidad auditable. 
</t>
  </si>
  <si>
    <t>Supervisión del Trabajo de Auditoría.
El Jefe de la Oficina de Control Interno en caso de presentarse una situación de manipulación o direccionamiento de la información procesada para beneficio de un tercero, da traslado por competencia a la Dirección de Talento Humano - Asuntos Disciplinarios con el fin de que se tomen las medidas a lugar. Como evidencia quedaría la comunicación de traslado con los documentos soporte a la Dirección de Talento Humano.</t>
  </si>
  <si>
    <t>RC-TI-1</t>
  </si>
  <si>
    <t>Tecnologías de la Información</t>
  </si>
  <si>
    <t>Posibilidad de recibir o solicitar cualquier dádiva o beneficio a nombre propio o de terceros, con el fin de dar uso indebido o ilícito de información confidencial, privilegiada o reservada relativa a los procesos que adelanta la SAE, así como de sus sistemas de información</t>
  </si>
  <si>
    <t xml:space="preserve">
No se tengan delimitados los permisos de usuarios en las plataformas tecnológicas
Deficiencia en los módulos de auditoria de los sistemas de información.
Existencia de vulnerabilidades de seguridad de la información en los sistemas de información
Daños o fallas en los sistemas de información</t>
  </si>
  <si>
    <t>El Profesional Especializado III (Oficial de Seguridad) anualmente verifica el estado de avance de la implementación del Sistema de Gestión de Seguridad de la Información para garantizar el cumplimiento de la norma a través de la aplicación de la matriz de seguimiento a la ISO 27001. En caso de evidenciar el fortalecimiento documental de las políticas de accesibilidad y seguridad lo informa oportunamente a la Oficina de Planeación y Prospectiva. Como evidencia queda el instrumento de evaluación MSPI.</t>
  </si>
  <si>
    <t>El Equipo de seguridad de la información cada vez que recibe una solicitud asigna, modifica o inactiva los permisos de seguridad en los sistemas de información y/o herramientas a los perfiles de usuarios solicitados y aprobados por los lideres de procesos en la mesa de servicio y revisando que el formato de solicitud cumpla con los criterios requeridos, dejando registro de este control en la matriz de seguridad de usuarios y perfiles por aplicativo. En caso de existir alguna inconsistencia en la información, devuelve la solicitud hasta cumplir los requerimiento para brindar los permisos requeridos. Como evidencia queda el tablero de control de usuarios y perfiles.</t>
  </si>
  <si>
    <t>La Plataforma de seguridad de la Información diariamente genera alertas de patrones de acceso inusuales, ataques de fuerza bruta, debilidad en las características de acceso y/o comportamientos inusuales en los accesos de los usuarios a la plataforma tecnológica con el fin de evitar accesos no autorizados o fuga de información. Como evidencia queda reporte de alerta de acceso de usuarios.</t>
  </si>
  <si>
    <t>El profesional de la OTI cada vez que se recibe una solicitud de inactivación temporal o permanente de un usuario procede con la inactivación del mismo en cada sistema de información y/o herramienta al cual tiene acceso. Como evidencia queda el tablero de control y el registro en la mesa de servicios.</t>
  </si>
  <si>
    <t>El profesional de la OTI en caso de materialización del riesgo lo reportara a la OIAC y Talento Humano con el fin de adoptar las medidas correctivas y/o sancionatorias. Como evidencia queda el reporte de materialización del riesgo.</t>
  </si>
  <si>
    <t>RC-DA-1</t>
  </si>
  <si>
    <t>Diagnóstico y Alistamiento</t>
  </si>
  <si>
    <t xml:space="preserve">Posibilidad de recibir o solicitar cualquier dádiva o beneficio a nombre propio o de terceros, con el fin de alterar de manera indebida e ilícita diagnósticos de activos para direccionar los mecanismos de disposición temporal o definitiva de los bienes </t>
  </si>
  <si>
    <t>Falencias en la revisión de diagnósticos de intervención de inmuebles</t>
  </si>
  <si>
    <r>
      <rPr>
        <b/>
        <sz val="10"/>
        <color theme="1"/>
        <rFont val="Arial"/>
        <family val="2"/>
      </rPr>
      <t xml:space="preserve"> </t>
    </r>
    <r>
      <rPr>
        <sz val="10"/>
        <color theme="1"/>
        <rFont val="Arial"/>
        <family val="2"/>
      </rPr>
      <t xml:space="preserve">El profesional delegado por la Dirección de Analítica  verifica cada vez que se solicite un alistamiento que la información registrada en los informes de diagnóstico de activos, informe de avaluó entregados por las áreas solicitante sean coherentes y tengan relación con el acta de entrega del activo , y verificara  el estado físico por medio del registro fotográfico entregado por el área , y que este acuerde con la información registrada en los sistemas de información. como evidencia de este análisis se deja documentado en el sistema Orfeo.  </t>
    </r>
  </si>
  <si>
    <t>El Director de la Dirección Analítica revisa y aprueba  el informe de diagnóstico final  realizado por los profesionales delegados encargados de realizar las viabilidades técnicas, analizando la información contenida, , dejando registro de su aprobación en los memorandos. En caso de requerirse ajustes se solicitarán por correo electrónico para su corrección. Como evidencia de la implementación del control quedan los memorandos</t>
  </si>
  <si>
    <t>El Director de la  Dirección Gobierno, Control y Democratización de Sociedades y de la Dirección de seguimiento y control de liquidaciones , cada vez que se requiera,  revisara el informe de diagnóstico inicial de intervención  e informe de gestión y el plan de acción de la sociedad y establecimientos de comercio realizado por el depositario o representante legal, analizando la información contenida, la información de la sociedad y los parámetros preestablecidos en dichos informes, dejando registro de su aprobación por correo electrónico. En caso de requerirse ajustes se solicitarán por correo electrónico para su corrección. Como evidencia queda la resolución de destinación definitiva o provisional.</t>
  </si>
  <si>
    <t>RC-DA-3</t>
  </si>
  <si>
    <t>Posibilidad de recibir o solicitar cualquier dádiva o beneficio a nombre propio o de terceros, con el fin de alterar o modificar irregular o ilícitamente la valoración o avalúos de los bienes administrados por SAE.</t>
  </si>
  <si>
    <t>Relacionamiento personal o comercial con firmas de valoración registradas en la base existente conformada por convocatoria pública</t>
  </si>
  <si>
    <t xml:space="preserve">El Director de Analítica Alistamiento y Valoración,  designa cada vez que se requiera  avalúos comerciales ,   la firma avaladora con base en la información de activos a valorar, de su capacidad   y/o la ciudad en la que se encuentra.  Como evidencia queda base control asignación avalúos comerciales, manejo interno grupo de trabajo </t>
  </si>
  <si>
    <t xml:space="preserve"> El  profesional designado de  la Dirección de Analítica asigna  cada vez  llegue  una solicitud de acuerdo a la carga laboral de los revisores, la verificación y aprobación del informe de avaluó comercial con el fin de evitar que se de favorabilidad a un tercero.  Teniendo en cuenta que los funcionarios no tienen contacto  directo con los infractores o interesados en la compra del bien inmueble. Como evidencia queda base reporte </t>
  </si>
  <si>
    <t xml:space="preserve">El profesional delegado de  la Dirección de Analítica en el caso que se evidencia una favorabilidad a un tercero o interesado en los informes de avaluó comercial se   informara a la dirección de talento humano asuntos disciplinarios y a control interno para que se tomen las medidas que se requiera. Como evidencia queda correo de traslado </t>
  </si>
  <si>
    <t>Impacto</t>
  </si>
  <si>
    <t>El profesional designado de la  Dirección Gobierno, Control y Democratización de Sociedades y de la Dirección de seguimiento y control de liquidaciones, cada vez que se realiza la revisión del informe de diagnostico inicial de intervención y el plan de acción de la sociedad entregado por los depositarios provisionales, representantes legales o gerentes, analizando la información contenida, la información de la sociedad y los parámetros preestablecidos en dichos informes, dejando registro de su aprobación por correo electrónico. En caso de requerirse ajuste se solicitaran por correo electrónico para su corrección. Como evidencia queda el correo electrónico de aprobación y/o subsanación.</t>
  </si>
  <si>
    <t>Reducir (compartir)</t>
  </si>
  <si>
    <t>RC-DA-4</t>
  </si>
  <si>
    <t>Posibilidad de recibir o solicitar cualquier dádiva o beneficio a nombre propio o de terceros, con el fin de alterar la valoración de los estimados de renta de los bienes inmuebles administrados por SAE.</t>
  </si>
  <si>
    <t>Asignación de personal no idóneo para la valoración de estimados de renta</t>
  </si>
  <si>
    <t>El Director territorial o el Director  de Analítica Alistamiento y Valoración según atribuciones contempladas para la estimación de renta de inmuebles determinará, cada vez que requiera un estimado de renta  , mediante correo electrónico el o los funcionarios que realizarán la visita de inspección y estimado de renta verificando que sean idóneos e inscritos en el Registro Abierto de Avaluadores (RAA), para los externos cada vez que se envié estimado de renta y para los funcionarios de manera anual. Como evidencia queda formato RAA</t>
  </si>
  <si>
    <t>El Director territorial o el Director  de Analítica Alistamiento y Valoración según atribuciones contempladas para la estimación de renta de inmuebles revisará cada vez que requiera un estimado de renta individual o colectivamente cuando sea necesario, los conceptos de valor comercial de renta de inmuebles urbanos y/o rurales, emitidos por los profesionales delegados, de acuerdo con las políticas establecidas para la definición de renta para su respectiva aprobación en el aplicativo SIGMA. En caso de no ser aprobado se comunica su rechazo a las partes interesadas por correo electrónico. Como evidencia de implementación del control queda correo.</t>
  </si>
  <si>
    <t xml:space="preserve">El profesional delegado en el caso que se evidencia la alteración a la valoración de los estimados de renta de los bienes inmuebles administrados por SAE informara a la dirección de talento humano asuntos disciplinarios y a control interno para que se tomen las medidas que se requiera. Como evidencia queda correo de traslado </t>
  </si>
  <si>
    <t>El Director de Analítica , verifica cada vez que llegue un informe técnicos de valoración entregados por terceros tengan la información completa de acuerdo con parámetros exigibles de acuerdo con la tipología del bien dejando registro de su aprobación por correo electrónico o el aplicativo vigente según sea necesario. En caso que el informe requiera ajustes se solicitan los ajustes respectivos vía correo electrónico o el aplicativo vigente  según sea necesario. Como evidencia queda base reporte</t>
  </si>
  <si>
    <t>El profesional delegado de la Dirección de Analítica ,  cada vez que llegue un Avalúo, realizará el registro de valoración en el aplicativo vigente  verificando que la información de valoración se encuentre completa y cargando el informe técnico o avalúo respectivo. De lo contrario realizará las solicitudes de información requeridas. como evidencia queda base reporte.</t>
  </si>
  <si>
    <t>RC-DA-5</t>
  </si>
  <si>
    <t xml:space="preserve">Posibilidad de recibir o solicitar cualquier dádiva o beneficio a nombre propio o de terceros, con el fin de alterar la Viabilidad Técnica de inmuebles urbanos  para favorecer la transferencia a terceros </t>
  </si>
  <si>
    <t>El grupo de Alistamiento verifica cada vez que se requiera un  activo postulado para donación que  la parte física , ubicación, estado Jurídico y  normativo  cumpla con los parámetros en cuanto a los usos permitidos del bien sujeto a destinación a fin de emitir la Viabilidad Técnica para su Donación. Como evidencia queda concepto técnico</t>
  </si>
  <si>
    <t>El Coordinador del Git de Diagnostico y Valoración  revisa el concepto Técnico cada vez que se requiera un  activo postulado para donación con el objetivo de que no se incumpla ningún parámetro  en cuanto a los usos permitidos del bien sujeto a destinación. Como evidencia queda concepto técnico</t>
  </si>
  <si>
    <t>El Director de Analítica Alistamiento  y valoración aprueba cada vez que se requiera un  activo postulado para donación el concepto Técnico</t>
  </si>
  <si>
    <t>En caso de detectarse alguna alteración en la Viabilidad técnica se notificara a la Dirección para la democratización de activos inmuebles urbanos con el fin informar que se debe elaborar nuevo concepto sin vicios de información. Como evidencia quedaría memorando</t>
  </si>
  <si>
    <t>RC-DA-6</t>
  </si>
  <si>
    <t>Posibilidad de recibir o solicitar cualquier dádiva o beneficio a nombre propio o de terceros,  que un depositario solicite una reparación Rom  no requeridas o acorde  a la necesidad, debido a falta de revisión técnica del estado físico para cubrir la necesidad y modalidad del proceso de ejecución.</t>
  </si>
  <si>
    <t>Más de 1 vez al año</t>
  </si>
  <si>
    <t xml:space="preserve">El profesional delegado por la Dirección de Analítica Alistamiento y Valoración  cada vez que se solicite  la viabilidad Técnica de un activo para actividad ROM  verifica que el formato de solicitud cuente con toda la información básica necesaria, que sea coherente constructivamente con la solicitud y necesidad generada. Como evidencia queda base registro de aprobaciones viabilidades Técnicas </t>
  </si>
  <si>
    <t>RC-GC-1</t>
  </si>
  <si>
    <t>Gestión Contractual</t>
  </si>
  <si>
    <t>Posibilidad de recibir o solicitar cualquier dádiva o beneficio a nombre propio o de terceros, con el fin de favorecer la  celebración de contratos de bienes y servicios.</t>
  </si>
  <si>
    <t>Evaluación subjetiva de necesidades contractuales de la entidad
No revisar la totalidad de documentación que habilite técnicamente, financieramente y jurídicamente a los potenciales contratistas a participar en el proceso de selección de proveedores
Evaluaciones incompletas o sesgadas de los potenciales contratistas</t>
  </si>
  <si>
    <t>El funcionario delegado o quien se designe como responsable por parte de la Dirección de Contratación, cada vez que se allega una solicitud de contratación determina por orden de llegada cual es el abogado a cargo del proceso, dejando registro en una base de datos con la finalidad de evitar favorecimiento en la celebración de contratos a cambio de dadivas. 
Como evidencia trimestralmente queda matriz de seguimiento.</t>
  </si>
  <si>
    <t>Cada vez que se adelante un proceso de contratación el abogado a cargo y el comité evaluador, darán estricto cumplimiento al  código de integridad y buen gobierno de la SAE S.A.S. (CO-DE2-1 ), con el fin de mantener la confidencialidad y reserva de la información precontractual antes de darle publicidad a través de SECOP II.</t>
  </si>
  <si>
    <t>En caso de evidenciarse el favorecimiento en el proceso de contratación  a cambio de dadivas, se adelantaran los procedimientos y procesos sancionatorios.</t>
  </si>
  <si>
    <t xml:space="preserve">Cada vez que se adelante un proceso de contratación el abogado a cargo publicará en el medio electrónico institucional la contratación en curso y un vínculo al sistema electrónico para la contratación pública o el que haga sus veces.
Como evidencia se aportará trimestralmente pantallazo del medio electrónico institucional (Página web) </t>
  </si>
  <si>
    <t>RC-GC-2</t>
  </si>
  <si>
    <t>Posibilidad de solicitar o recibir cualquier dadiva o beneficio a nombre propio o de tercero por la indebida adjudicación de los contratos favoreciendo a terceros que no cumplen con lineamientos establecidos en el manual de Compras y Adquisiciones de la entidad</t>
  </si>
  <si>
    <t>Debido a la falta de seguimiento y revisión durante el desarrollo de la fase precontractual, en el que se deben tener en cuenta la elaboración del análisis del sector, los estudios previos, el anexo técnico, así como el control de legalidad de los documentos del posible oferente o contratista para verificar su cumplimiento en experiencia e idoneidad.
Falta de control y seguimiento a la elaboración de los pliegos por parte de quienes tienen la función de realizarlo
Deficiencias en la elaboración de estudio de mercado, estudio de factibilidad manipulados por personal interesado en el futuro proceso de contratación
Complicidad de colaboradores de la ODT o proveedores para cometer actividades de fraude o corrupción
Falta de ética profesional
Adulteración o cambio de documentos presentados por terceros con complicidad interna
Falta de controles durante el desarrollo de la fase precontractual</t>
  </si>
  <si>
    <t>En cada uno de los procesos de contratación allegados a la Dirección de Contratación el abogado asignado revisará la totalidad de documentos requeridos en la etapa precontractual asegurando el cumplimiento de la normatividad vigente, que la documentación esté completa y sea pertinente conforme a la modalidad. Posteriormente, relacionará en el listado de verificación documental el punto de control realizado.
Como evidencia queda el 5% de los listados de verificación documental de los contratos suscritos trimestralmente.</t>
  </si>
  <si>
    <t xml:space="preserve">En cada proceso de convocatoria que se adelante desde la Dirección de Contratación el profesional designado solicitará a la OIAC las debidas diligencias, con el fin de validar posibles Riesgos relacionados con  LAFT. </t>
  </si>
  <si>
    <t>En caso de evidenciarse la adjudicación sin el lleno de los requisitos en el proceso de contratación  a cambio de dadivas, se adelantaran los procedimientos y procesos sancionatorios.</t>
  </si>
  <si>
    <t>RC-GC-3</t>
  </si>
  <si>
    <t xml:space="preserve">Posibilidad de solicitar o recibir cualquier dadiva o beneficio a nombre propio o de tercero  por omitir información falsa por parte de externos que conlleven a la toma de decisiones o actuaciones con base en documentos falsos o alterados para beneficiar a terceros
</t>
  </si>
  <si>
    <t xml:space="preserve">	
Tráfico de influencias
Interés indebido en la celebración de contratos
Complicidad de funcionarios o proveedores para cometer actividades de fraude o corrupción
Falta de ética profesional
Adulteración o cambio de documentos presentados por terceros con complicidad interna
Intereses personales de terceros</t>
  </si>
  <si>
    <t>El profesional designado de la Dirección de Contratación cada vez que se inicia un proceso de contratación revisa la totalidad de documentos requeridos en la etapa precontractual asegurando el cumplimiento de la normatividad vigente, que la documentación esté completa y sea pertinente conforme a la modalidad. Posteriormente, relacionará en el listado de verificación documental el punto de control realizado.
Como evidencia queda el 5% de los listados de verificación documental de los contratos suscritos trimestralmente.</t>
  </si>
  <si>
    <t>El profesional designado de la Dirección de Contratación trimestralmente verificará aleatoriamente los títulos académicos aportados en la etapa precontractual del 5% de los contratos de prestación de servicios con persona natural suscritos.
Como evidencia quedan las solicitudes y respuestas de verificación de las Instituciones Educativas a las cuales se les elevó la consulta.</t>
  </si>
  <si>
    <t>En caso de evidenciarse la omisión en la revisión de documentación o información falsa relacionada proceso de contratación  a cambio de dadivas, se dará aviso a las áreas encargadas de los procedimientos y procesos sancionatorios ante los entes competente.</t>
  </si>
  <si>
    <t>RC-DF-4</t>
  </si>
  <si>
    <t>Disposición o democratización de activos</t>
  </si>
  <si>
    <t>Posibilidad de recibir o solicitar cualquier dádiva o beneficio a nombre propio o de terceros, con el fin de favorecer o viabilizar la venta de un activo social</t>
  </si>
  <si>
    <t>favorecer a terceros para la venta de un activo social</t>
  </si>
  <si>
    <t>El funcionario delegado de la Gerencia de Comercialización de Activos Sociales cada vez que se requiera solicitará a la Oficina de Prensa y Comunicaciones la publicación de la invitación a la subasta de venta de las sociedades. Con esto se garantiza principio de transparencia y pluralidad de oferentes. Como evidencia queda el memorando dirigido a la Oficina de Prensa y Comunicaciones</t>
  </si>
  <si>
    <t>El funcionario delegado de la Gerencia de Comercialización de Activos Sociales cada vez que se dé acceso a la información a un tercero externo deberá solicitar la suscripción del Acuerdo de Confidencialidad entre la partes</t>
  </si>
  <si>
    <t>El profesional delegado de la  Gerencia de comercialización de activos sociales de la Dirección  Comercial presentará al Comité encargado de evaluar la oferta de los potenciales compradores de la sociedad y a su vez aprueban o rechazan el negocio. Se valida y aprueba en comité, de esta manera se garantiza que la atribución no está en una persona, sino en grupo directivo.</t>
  </si>
  <si>
    <t>El funcionario delegado de la Gerencia de Comercialización de Activos Sociales cada vez que se requiera el estudio de un oferente solicitará a la Oficina de Integridad, Anticorrupción y Cumplimiento el estudio de la debida diligencia para determinar si existen inusualidades y/o descartar riesgos LAFT.</t>
  </si>
  <si>
    <t>RC-DT-1</t>
  </si>
  <si>
    <t>Disposición temporal de activos no sociales</t>
  </si>
  <si>
    <t xml:space="preserve">Posibilidad de recibir o solicitar cualquier dádiva o beneficio a nombre propio o de terceros, con el fin de favorecer a terceros para que de manera ilegal se apropien de activos del estado. </t>
  </si>
  <si>
    <t>favorecer a terceros para que de manera ilegal  se  apropien de activos del estado.</t>
  </si>
  <si>
    <t>El Director para la Democratización de Activos Mubles anualmente gestiona la suscripción o prorroga del contrato según corresponda de comercialización de muebles a través de la subasta martillo, los semovientes a través de subastas ganaderas y la chatarrización a través de chatarrizadoras autorizadas por el Ministerio de Transporte. Como evidencia quedan los contratos con sus respectivos soportes.</t>
  </si>
  <si>
    <t>El Director para la Democratización de Activos Mubles o quien delegue en caso de identificarse la solicitud o recepción de dádivas se reporta al jefe inmediato y a la Oficina de Control Interno. Como evidencia queda el memorando.</t>
  </si>
  <si>
    <t>RC-DF-1</t>
  </si>
  <si>
    <t>Disposición o democratización final de activos</t>
  </si>
  <si>
    <t>Posibilidad de recibir o solicitar cualquier dádiva o beneficio a nombre propio o de terceros, con el fin de enajenar de manera temprana un bien sin el cumplimiento de los requisitos exigibles.</t>
  </si>
  <si>
    <t>* Debilidades en la revisión de fichas de enajenación temprana de muebles.
.
* Valores no éticos y morales de funcionarios que realizan  o revisan las fichas técnicas de enajenación temprana</t>
  </si>
  <si>
    <t>El profesional delegado de la Vicepresidencia de Activos Muebles e Inmuebles como secretario del Comité cada vez que este sesiona revisa las fichas de enajenación temprana remitidas por parte de las Direcciones Territoriales, verificando la causal de enajenación temprana seleccionada, su justificación y el correcto diligenciamiento de la ficha junto con sus soportes. En caso de reportarse un bien improductivo, se revisará la base de datos de productividad con el fin de confirmar su estado. Como evidencia queda la relación de los casos discutidos en el comité.</t>
  </si>
  <si>
    <t>El delegado de la Vicepresidencia de Activos Muebles e Inmuebles o quien corresponda en caso de presentarse un proceso de enajenación temprana de un activo sin el cumplimiento de sus requisitos solicita el insumo para la realización de la revocatoria a través de un acto administrativo. Como evidencia queda el acto administrativo.</t>
  </si>
  <si>
    <t>El Director para la Democratización de Activos Mubles o quien delegue en el momento de suscribir el contrato de comercialización de muebles a través de la subasta martillo y chatarrización define que el recaudo por disposición final de activos se realice a través de canales electrónicos a través de cupón de pago a la cuenta designada por la Entidad. Como evidencia está el contrato y el cupón de pago generado.</t>
  </si>
  <si>
    <t>Los funcionarios delegados por la Dirección para la democratización de activos inmuebles urbanos cada vez que sesiona el Comité Técnico de la Vicepresidencia de Activos Muebles e Inmuebles revisan el inventario de activos y verifica(n) los bienes en proceso de extinción de dominio sobre los cuales se les pueda configurar alguna de las causales para enajenar de manera temprana teniendo en cuenta la información que se tiene de los diagnósticos y análisis de los bienes, las causales de enajenación temprana y los criterios para identificar las causales de enajenación temprana establecidas en el instructivo N-DP2-058. Como evidencia queda la relación de los casos discutidos en el comité.</t>
  </si>
  <si>
    <t>El Director para la democratización de activos inmuebles urbanos o quien corresponda en caso de presentarse un proceso de enajenación temprana de un activo sin el cumplimiento de sus requisitos solicita el insumo para la realización de la revocatoria a través de un acto administrativo. Como evidencia queda el acto administrativo.</t>
  </si>
  <si>
    <t>El profesional delegado por la Vicepresidencia de Sociedades, cada vez que se presente, recibe y revisa fichas de enajenación temprana elaboradas por la Dirección de gobierno, control y democratización de Sociedades y dirección de seguimiento y control de liquidación, verificando la causal de enajenación y/o enajenación temprana, su justificación, el adecuado diligenciamiento de las fichas y todos los soportes necesarios, dejando registro del visto bueno de las mismas. En caso de desviaciones comunica las inconsistencias por correo electrónico para su subsanación. Como evidencia queda el registro de los activos.</t>
  </si>
  <si>
    <t>El Vicepresidente de Sociedades, cada vez que se presenten los bienes a enajenar de manera temprana a Comité Externo, debe verificar los requisitos establecidos por la ley 1708; en caso de presentarse inconsistencias se busca subsanar las observaciones presentadas por el comité para presentarlo nuevamente, de lo contrario se cierra el procedimiento. Como evidencia queda las actas de los comités firmadas.</t>
  </si>
  <si>
    <t>RC-DT-2</t>
  </si>
  <si>
    <t>Posibilidad de recibir o solicitar cualquier dádiva o beneficio a nombre propio o de terceros, con el fin de asignar un bien para su disposición o administración temporal sin el cumplimiento de los requisitos de ley y la normativa definida</t>
  </si>
  <si>
    <t>Relacionamiento personal cercano con actores institucionales que solicitan la asignación de activos bajo la modalidad de destinación provisional</t>
  </si>
  <si>
    <t>El Vicepresidente de Activos Muebles e Inmuebles o quien delegue, cada vez que hay una solicitud de destinación provisional, dependiendo del tipo de activo, revisa el formato de solicitud de destinación provisional de bienes y los documentos soportes, verificando que el proyecto de utilización del bien coadyuve al cumplimiento del Plan Nacional de Desarrollo y los Planes Seccionales; y que el actor evaluado no tenga registros de antecedentes judiciales.  En caso de que la Entidad no cumpla con los requisitos se le informará la no viabilidad de la solicitud o la información a subsanar para continuar con el proceso. Como evidencia de la verificación realizada queda el formato de viabilidad de destinación provisional.</t>
  </si>
  <si>
    <t>El Vicepresidente de Activos Muebles e Inmuebles o quien delegue en caso de que se asigne la administración provisional a alguien que no cumpla con los requisitos, solicita a la persona la subsanación de los pendientes para continuar con el proceso. Como evidencia queda acta o memorando interno.</t>
  </si>
  <si>
    <t xml:space="preserve">El profesional delegado de la Dirección para la Democratización de Activos Inmuebles Urbanos verifica cada vez que se realiza las solicitudes de destinación provisional que se presenten de manera completa conforme a la metodología de la administración del FRISCO y el procedimiento de asignación de destinatarios provisionales. Por el volumen de solicitudes se deja sin registro, mas sin embargo las evidencias que aportan se encuentra en la carpeta Publica 420-Inmuebles Urbanos. </t>
  </si>
  <si>
    <t>RC-DF-3</t>
  </si>
  <si>
    <t xml:space="preserve">Posibilidad de recibir o solicitar cualquier dádiva o beneficio a nombre propio o de terceros, con el fin de transferir el dominio de bienes a entidades publicas a titulo de donación y/o destinación especifica sin el cumplimiento de los requisitos exigidos. </t>
  </si>
  <si>
    <t>transferir el dominio de bienes a entidades públicas a titulo de donación sin el cumplimiento de los requisitos exigidos.</t>
  </si>
  <si>
    <t>El profesional delegado de la Dirección para la Democratización de Activos Inmuebles Urbanos, de acuerdo con el tipo del bien, validará si el proyecto presentado por parte de la Entidad Pública es viable de acuerdo con la revisión de la solicitud efectuada por los profesionales delegados y el cumplimiento de los criterios de donación y/o destinación especifica establecidos en el procedimiento. En caso de no ser viable se informará a la entidad pública que no es posible la donación.</t>
  </si>
  <si>
    <t>RC-GPS-1</t>
  </si>
  <si>
    <t>Gestión del Portafolio de Sociedades</t>
  </si>
  <si>
    <t>Posibilidad de recibir o solicitar cualquier dádiva o beneficio a nombre propio o de terceros, con el fin de favorecer a terceros en el registro de revisores fiscales para la administración de sociedades activas y en liquidación a cargo de SAE</t>
  </si>
  <si>
    <t xml:space="preserve">
No validar de manera completa la información y soportes presentados al momento de recibir las solicitudes de registro de revisores fiscales
Delegación de evaluación de Revisores Fiscales en pocos evaluadores o en los mismos evaluadores 
Evaluaciones incompletas o sesgadas de los participantes para la inscripción del Registro de Revisores Fiscales
Relacionamiento personal o comercial de los participantes con profesionales involucrados en el proceso de evaluación de requisitos en la conformación del Registro de Revisores Fiscales
No hacer publico la información de los potenciales aspirantes a Revisores Fiscales</t>
  </si>
  <si>
    <t>El(los) profesional(es) delegado(s) de la Vicepresidencia de Sociedades , cada vez que se realicen solicitudes de registro de revisores fiscales, validará la información básica, de cobertura, de infraestructura, financiera y la documentación soporte que garantice la idoneidad del aspirante, recibida a través del portal de la convocatoria. Como evidencia queda el  listado de recepción de solicitudes de registro.</t>
  </si>
  <si>
    <t xml:space="preserve">El Director de Gobierno, Control y Democratización de Sociedades y de la Dirección de seguimiento y control de liquidaciones, designará a los profesionales idóneos encargados de realizar la evaluación técnica, cada vez que se presente una convocatoria, según su competencia, informará vía correo electrónico a la Dirección de Contratación. La asignación de la evaluación de las solicitudes de registro se realizarán a través del aplicativo correspondiente. Como evidencia queda el correo electrónico. </t>
  </si>
  <si>
    <t>Los profesionales delegados de la Dirección Gobierno, Control y Democratización de Sociedades y de la Dirección de seguimiento y control de liquidaciones, de  como equipo evaluador, cada vez que se presenta, verifican el cumplimiento de requisitos técnicos, establecida en la convocatoria vigente, dejando el registro de los conceptos de evaluación emitidos en el aplicativo y marcando el cumplimiento en el aplicativo a través de la lista de chequeo de verificación de información. En caso de requerirse subsanación, se solicita las aclaraciones a los aspirantes a través del módulo de convocatoria para su posterior análisis y evaluación. En caso de no cumplir los requisitos técnicos se informa al aspirante de la terminación de su proceso. Como evidencia queda base de evaluación.</t>
  </si>
  <si>
    <t>El director de  la Dirección Gobierno, Control y Democratización de Sociedades y de la Dirección de seguimiento y control de liquidaciones cada vez que se presente, verificará a través de  empresa tercerizada las anotaciones del aspirante en bases de datos de deudores morosos del estado, antecedentes profesionales, disciplinarios y financieros  así como un análisis de estudio de seguridad con un concepto de riesgo (alto, medio, bajo) de acuerdo con los criterios definidos por la entidad. En caso de que el riesgo sea alto o medio sin subsanación de información se rechaza al aspirante en el aplicativo. Como evidencia queda reporte de resultado de Compliance.</t>
  </si>
  <si>
    <r>
      <rPr>
        <b/>
        <sz val="10"/>
        <color rgb="FF000000"/>
        <rFont val="Arial"/>
        <family val="2"/>
      </rPr>
      <t xml:space="preserve">
</t>
    </r>
    <r>
      <rPr>
        <sz val="10"/>
        <color rgb="FF000000"/>
        <rFont val="Arial"/>
        <family val="2"/>
      </rPr>
      <t>La Vicepresidencia de Sociedades cada vez que se presente una convocatoria, solicitará al área de comunicaciones la publicación del listado de los aspirantes seleccionados en la página web de la SAE por un término de tres (3) días hábiles para observaciones de la ciudadanía, verificando si existe alguna observación para remitírsela al aspirante para su respectiva respuesta a la ciudadanía. Como evidencia queda el pantallazo de la publicación.</t>
    </r>
  </si>
  <si>
    <t>RC-DF-2</t>
  </si>
  <si>
    <t>Posibilidad de recibir o solicitar cualquier dádiva o beneficio a nombre propio o de terceros, con el fin de realizar entregas físicas de bienes sin el cumplimiento de los requisitos en los procesos de disposición final</t>
  </si>
  <si>
    <t>Debilidades en los controles de entrega física de activos a compradores, contratistas de disposición final, entidades públicas, o afectados</t>
  </si>
  <si>
    <t>El profesional delegado de la  Dirección Gobierno, Control y Democratización de Sociedades y de la Dirección de seguimiento y control de liquidaciones, según la tipología del bien, cada vez que se presenta, verifica al momento de la entrega física del bien que la identificación de la persona natural o jurídica autorizada para la recepción del bien, coincida con los documentos que ordenan la entrega con base en los soportes preestablecidos (Resoluciones, contratos, actos administrativos de autorización, documento de identidad, poder, entre otros de acuerdo con el tipo de bien). En caso de presentarse inconsistencias el funcionario delegado comunica mediante informe enviado por correo electrónico la situación para que se investigue o denuncia ante la justicia. Como evidencia queda el acta de entrega y los soportes.</t>
  </si>
  <si>
    <t>El profesional designado de la Dirección Gobierno, Control y Democratización de Sociedades y de la Dirección de seguimiento y control de liquidaciones valida los documentos soportes según disposición final que se haya realizado. Control se deja sin evidencia ya que los soportes se cargan en el aplicativo dispuesto para este fin.</t>
  </si>
  <si>
    <t>El Vicepresidente de Activos Muebles e Inmuebles o quien delegue según la tipología del activo, cada vez que se realiza una entrega física de un activo, verifica  que la identificación de la persona natural o jurídica autorizada para la recepción del bien coincidida con los documentos que ordenan la entrega con base en los soportes preestablecidos (Resoluciones, contratos, actos administrativos de autorización, documento de identidad, entre otros de acuerdo con el tipo de bien). Como evidencia queda acta o documenta de salida del activo.</t>
  </si>
  <si>
    <t>El Vicepresidente de Activos Muebles e Inmuebles o quien delegue en caso de presentarse inconsistencias en el momento de entrega del activo  comunica mediante informe enviado por correo electrónico la situación para que se investigue o denuncia ante la justicia. Como evidencia queda el informe</t>
  </si>
  <si>
    <t>Matriz de Calor Inherente</t>
  </si>
  <si>
    <t>Probabilidad</t>
  </si>
  <si>
    <t>Muy Alta
100%</t>
  </si>
  <si>
    <t>Extremo</t>
  </si>
  <si>
    <t>Alta
80%</t>
  </si>
  <si>
    <t>Alto</t>
  </si>
  <si>
    <t>Media
60%</t>
  </si>
  <si>
    <t>Baja
40%</t>
  </si>
  <si>
    <t>Bajo</t>
  </si>
  <si>
    <t>Muy Baja
20%</t>
  </si>
  <si>
    <t>Leve
20%</t>
  </si>
  <si>
    <t>Menor
40%</t>
  </si>
  <si>
    <t>Moderado
60%</t>
  </si>
  <si>
    <t>Mayor
80%</t>
  </si>
  <si>
    <t>Catastrófico
100%</t>
  </si>
  <si>
    <t xml:space="preserve"> Matriz de Calor Residual</t>
  </si>
  <si>
    <t>Responsable:</t>
  </si>
  <si>
    <t>María del Pilar Mayor Varela - Jefe Oficina de Control Interno.</t>
  </si>
  <si>
    <t> </t>
  </si>
  <si>
    <t xml:space="preserve">Seguimiento N°: </t>
  </si>
  <si>
    <t xml:space="preserve"> Seguimiento Cuatrimestral (enero, febrero, marzo, abril de 2024)</t>
  </si>
  <si>
    <t>Fecha de publicación:</t>
  </si>
  <si>
    <t>16 de mayo de 2024</t>
  </si>
  <si>
    <t>Descripción del Riesgo de Corrupción</t>
  </si>
  <si>
    <t>No. Causa</t>
  </si>
  <si>
    <t>Causa  (Situación principal que origina el posible riesgo de corrupción)</t>
  </si>
  <si>
    <t>Descripción de los controles asociados a los riesgos</t>
  </si>
  <si>
    <t>¿Se analizaron los controles?</t>
  </si>
  <si>
    <t>Efectividad de los controles: ¿Previenen  o detectan  las causas, son  confiables para la mitigación del riesgo?</t>
  </si>
  <si>
    <t xml:space="preserve">Responsable de los controles: ¿Cuentan con responsables para ejercer la actividad? </t>
  </si>
  <si>
    <t>Periodicidad de los controles:  ¿Son  oportunos para la mitigación del riesgo?</t>
  </si>
  <si>
    <t>Evidencias de los controles: ¿Se cuenta con pruebas del control?</t>
  </si>
  <si>
    <t>Si la respuesta en alguna de las preguntas de control  es NO.   Informe si propuso algúna acción</t>
  </si>
  <si>
    <t xml:space="preserve">¿Se enunciaron acciones de mejora? </t>
  </si>
  <si>
    <t>¿Mejoraron los controles?</t>
  </si>
  <si>
    <t>Observaciones OCI</t>
  </si>
  <si>
    <t>No tiene controles</t>
  </si>
  <si>
    <t>SI</t>
  </si>
  <si>
    <t>NO</t>
  </si>
  <si>
    <t>Sin verificar</t>
  </si>
  <si>
    <t>N/A</t>
  </si>
  <si>
    <t>R1</t>
  </si>
  <si>
    <t>Posibilidad de recibir o solicitar cualquier dádiva o beneficio a nombre propio o de terceros, con el fin de dar un tratamiento especial o preferencial utilizando indebidamente influencias personales  o poder derivadas del ejercicio del cargo, de las funciones asignadas o conocimiento de asuntos propios de la entidad.</t>
  </si>
  <si>
    <t>Las funciones definidas para los colaboradores pueden encuentrarse mal  delimitadas en el perfil del cargo de acuerdo con su nivel de autoridad o responsabilidad</t>
  </si>
  <si>
    <t>El profesional delegado de la Gerencia de Talento Humano valida que al crearse un perfil de cargo, éste se encuentre alineado con las resoluciones de distribución de funciones de las dependencias, macroprocesos, procesos y procedimientos a los que aporta, y que se visibilice los niveles de responsabilidad y autoridad con la que cuenta el cargo, documentandolo en el Manual de Funciones y/o Descriptivos de Cargos de la SAE</t>
  </si>
  <si>
    <t>X</t>
  </si>
  <si>
    <t xml:space="preserve">El control evaluado se encuentra sin relación en el “Seguimiento Implementación Controles RC2T2024 2da Línea de defensa”. Asimismo, no se cuenta con evidencias en la carpeta compartida por la OIAC. </t>
  </si>
  <si>
    <t>No contar con procedimientos actualizados con la desagregación de los niveles de responsabilidad y autoridad para ejecutar las actividadestar las actividades.</t>
  </si>
  <si>
    <t>El profesional delegado de la Oficina Asesora de Planeación deberá verificar que los procedimientos que sean actualizados en la arquitectura de SAE, cuenten con los niveles de responsabilidad y autoridad requeridos, limitando el alcance de las actividades que ejercen los colaboradores de SAE en la ejecución de los procesos. En caso de requerir alguna actualización documental, el lider del cada proceso deberá solicitar el acompañamiento metodológico de la Oficina Asesora de Planeación para iniciar el proceso de creación, modificación o eliminación de documentos.</t>
  </si>
  <si>
    <t>Delegación descentralizada de toma de decisiones de algunos temas estratégicos</t>
  </si>
  <si>
    <t>El Comité Directivo de la Organización, con secretaría técnica de la Oficina Asesora de Planeación, analiza, verifica, evalúa y aprueba las decisiones estratégicas necesarias para aportar a cada temática, siempre propendiendo por el cumplimiento de los objetvos de la organización y la normativa vigente. En caso de encontrar alguna inconsistencia o desviación sobre las decisiones a tomar, realiza las recomendaciones pertinentes para la toma de decisiones definitiva.</t>
  </si>
  <si>
    <t>No se tengan delimitados los permisos de usuarios en las plataformas tecnológicas</t>
  </si>
  <si>
    <t>El Profesional Especializado III (Oficial de Seguridad) asigna, modifica o inactiva los permisos de seguridad en aplicativos a los perfiles de usuarios solicitados y aprobados por los lideres de procesos, verificando que se cuente con la validación de la Oficina Asesora de Planeación en el aplicativo de mesa de ayuda y revisando que el formato de solicitud cumpla con los criterios requeridos, dejando registro de este control en la matriz de seguridad de usuarios y perfiles por aplicativo. En caso de existir alguna inconsistencia en la información, devuelve la solicitud hasta cumplir los requerimiento para brindar los permisos requeridos.</t>
  </si>
  <si>
    <t>Debilidades en la implementación de los controles operacionales establecidos en cada proceso de acuerdo con niveles de responsabilidad</t>
  </si>
  <si>
    <t>El profesional de la Oficina de Control Interno realiza evaluaciones independientes a la gestión institucional de acuerdo con la programación establecida en el Plan Anual de Auditorías Institucional- PAAI a fin de identificar riesgos, desviaciones o irregularidades. En caso de evidenciarse alguna desviación lo comunica oportunamente de acuerdo con el conducto establecido. Como evidencia de la evaluación realizada se deja constancia en los informes de auditoría de gestión.</t>
  </si>
  <si>
    <t>R6</t>
  </si>
  <si>
    <t>Posibilidad de recibir o solicitar cualquier dádiva o beneficio a nombre propio o de terceros, con el fin de celebrar contratos de bienes y servicios innecesarios, que no cumplan con los requisitos previstos, o con violación al régimen contractual dispuesto en normas legales y/o constitucionales</t>
  </si>
  <si>
    <t>Evaluación subjetiva de necesidades contractuales de la entidad</t>
  </si>
  <si>
    <t>El Comité de Contratación, con secretaría técnica de la Gerencia de Contratos, verifica que las necesidades contractuales que presentan las áreas sean prioritarias, estén acordes con la líneas de contratación y que no excedan los montos de gastos por áreas, a fin de ser incorporarlo o no en el Plan Anual de Adquisiciones de acuerdo con las justificaciones expuestas por las dependencias. En caso de requerir ajustes o eliminar lineas de contratación, estas se realizarán en el transcurso del comité, hasta lograr la aprobación del Plan Anual de Adquisiciones</t>
  </si>
  <si>
    <t xml:space="preserve">Gerencia de Contratos: Se evidencia relación en el seguimiento realizado por parte de la 2nda línea. Cuenta con observación por parte de la 1era línea pero sin evidencias. </t>
  </si>
  <si>
    <t>No revisar la totalidad de documentación que habilite técnicamente, financieramente y jurídicamente a los potenciales contratistas a participar en el proceso de selección de proveedores</t>
  </si>
  <si>
    <t>Los profesionales delegados como equipo evaluador verifican el cumplimiento de requisitos habilitantes  técnicos, jurídicos y financieros establecidos en la convocatoria vigente, dejando registro en una lista de chequeo o informe de verificación de requisitos de toda la información presentada. En caso de requerirse aclaraciones a los evaluados, se solicitaran a través de la Gerencia de Contratos para subsanación en caso de ser posible</t>
  </si>
  <si>
    <t>Gerencia Comercial: Sin observación sin evidencia.
Gerencia de Contratos: Sin evidencia con observación.
Gerencia de Sociedades Activas: Sin observación sin evidencia.
Gerencia de Sociedades en Liq: Sin observación sin evidencia.
GIT Depositarios Provisionales y Liquidadores: Sin observación, sin evidencia.
Gerencia de Bienes Muebles: Sin evidencia con observación.
Gerencia de Bienes Inmuebles Urbanos: Sin evidencia con observación.
Gerencia Regional Norte: Sin observación sin evidencia.
Gerencia Regional Centro Oriente: Sin evidencia, Sin observación.
Gerencia Regional Occidente: Sin evidencia.
Gerencia Regional Sur Occidente: Sin evidencia con observación.
Gerencia de Bienes Inmuebles Rurales: Con observación y con evidencia. 
La oficina de control interno corrobora esta información y solo hay evidencia por parte de la Gerencia de Bienes Inmuebles Rurales.</t>
  </si>
  <si>
    <t>Evaluaciones incompletas o sesgadas de los potenciales contratistas</t>
  </si>
  <si>
    <t>El Comité de Contratación, con secretaría técnica de la Gerencia de Contratos, verifica que el informe de verificación de requisitos habilitantes y ponderación de propuestas según modalidad de contratación, esté completo y cumpla con los requerimientos exigibles para proceder a su aprobación. En caso de identificar inconsistencias, desviaciones o necesidad de ajustes se devuelve el informe de evaluación a los evaluadores para realizar los ajustes requeridos.</t>
  </si>
  <si>
    <t>R10</t>
  </si>
  <si>
    <t>Desconocimiento de la normatividad que exige la denuncia de las conductas delictivas</t>
  </si>
  <si>
    <t>El Gerente de Asuntos Legales verifica e identifica anualmente  las necesidades de capacitación con relación a temáticas del orden legal, incluyendo la gestión de denuncias, a fin de brindar los lineamientos y herramientas necesarias para disminuir el daño antijuridico de la entidad.</t>
  </si>
  <si>
    <t>Ausencia o debilidades en los canales formales para recepción de denuncias</t>
  </si>
  <si>
    <t>El profesional delegado de la Oficina de Comunicaciones y Atención al Ciudadano valida las PQRS allegadas a la Entidad, verificandoel tipo de solicitud y los soportes allegados, con el fin de direccionar todas las denuncias a la Gerencia de Asuntos Legales para su respectivo estudio. En caso que el ciudadano no aporte los documentos requeridos, se deberá solicitar antes de radicar la comunicación, la información faltante vía correo electrónico para poder brindar una respuesta oportuna.</t>
  </si>
  <si>
    <t>Temor a repercusiones en la estabilidad laboral</t>
  </si>
  <si>
    <t>El Gerente de Talento Humano verifica denuncias notificadas de hechos potenciales de corrupción interpuestas a colaboradores de la SAE, a fin de validar los hechos de las presuntas faltas cometidas, y las evidencias presentadas por el colaborador que se encuentra en la diligencia de descargos, garantizando siempre el debido proceso. Con base en el resultado de la investigación, se aplican los  procesos disciplinarios y sanciones a las que haya lugar cuando aplique.</t>
  </si>
  <si>
    <t>R11</t>
  </si>
  <si>
    <t>Posibilidad de recibir o solicitar cualquier dádiva o beneficio a nombre propio o de terceros, con el fin de dar uso indebido o ilícito de información confidencial, privilegiada o reservada relativa a los procesos que adelanta la SAE así como de sus sistemas de información</t>
  </si>
  <si>
    <t>Posibles retrasos en la implementación completa de las políticas de accesibilidad y seguridad de la información en la entidad</t>
  </si>
  <si>
    <t>El Profesional Especializado III (Oficial de Seguridad) verifica el estado de avance de la implementación del Sistema de Gestión de Seguridad de la Información para garantizar el cumplimiento de la norma a través de la aplicación de la matriz de seguimiento a la ISO 27001. En caso de evidenciar el fortalecimiento documental de las políticas de accesibilidad y seguridad lo informa oportunamente a la Oficina Asesora de Planeación.</t>
  </si>
  <si>
    <t>Deficiencia en el rendimiento de los sistemas de información</t>
  </si>
  <si>
    <t>El profesional delegado de la Oficina de Gestión de la información verifica los resultados de las herramientas de monitoreo de la infraestructura tecnológica de SAE y realiza seguimiento al rendimiento de los activos de la información de la Entidad (Redes, Sistemas, Servidores, Aplicaciones,entre otros) a partir de informes automáticos del uso de recursos de la infraestructura y diagnósticos de componentes defectuosos, en tiempo real desde la herramientas. En caso de evidenciarse alguna falla en la infraestructura tecnológica se toman los correctivos según sea el caso.</t>
  </si>
  <si>
    <t>Existencia de vulnerabilidades de seguridad de la información en los sistemas de información</t>
  </si>
  <si>
    <t>El Sistema de Seguridad de la Información - PC Secure constata que el flujo de información en tránsito sea seguro, detecta que no existan códigos maliciosos y brinda protección contra pérdidas o robo de la información, a través de reportes automáticos, eliminación de códigos maliciosos y puesta en cuarentena de archivos que atenten contra la seguridad de la Entidad.</t>
  </si>
  <si>
    <t>Daños o fallas en los sistemas de información</t>
  </si>
  <si>
    <t>El profesional de la mesa de ayuda de la Oficina de Gestión de la Información verifica las solicitudes o incidencias que afectan los Sistemas de Información validando las situaciones presentadas y expuestas por parte de los funcionarios, a fin  de brindar soluciones correctivas o de mantenimiento evolutivo a partir de la base de conocimientos de la mesa de ayuda.</t>
  </si>
  <si>
    <t>R13</t>
  </si>
  <si>
    <t>Posibilidad de recibir o solicitar cualquier dádiva o beneficio a nombre propio o de terceros, con el fin de favorecer a terceros para que de manera ilegal  se  apropien de activos del estado.</t>
  </si>
  <si>
    <t>Ineficacia de los controles definidos en la inspección de bienes</t>
  </si>
  <si>
    <t>El Coordinador Operativo de las Gerencias Regionales verifica el estado de ocupación, uso, estado de conservación y novedades sobre los bienes inmuebles del portafolio de SAE que se encuentran en su región, cada vez que sea requerido, mediante visitas de inspección (Informes de visitas), mesas de trabajo con los depositarios (Actas), y/o diagnóstico de bienes (Formato diligenciado) realizadas por los profesionales delegados. En caso de presentarse inconsistencias, lo informará oportunamente según los procedimientos establecidos.</t>
  </si>
  <si>
    <t xml:space="preserve">Gerencia Regional Norte: Se evidencia relación en el seguimiento realizado por parte de la 2nda línea. Sin observación ni evidencia por parte de la 1era línea.
Gerencia Regional Occidente: Se evidencia relación en el seguimiento realizado por parte de la 2nda línea. Cuenta con observación por parte de la 1era línea pero sin evidencias. 
Gerencia Regional Centro Oriente: Se evidencia relación en el seguimiento realizado por parte de la 2nda línea. Cuenta con observación por parte de la 1era línea pero sin evidencias. 
Gerencia Regional Sur Occidente: Se evidencia relación en el seguimiento realizado por parte de la 2nda línea. Cuenta con observación por parte de la 1era línea pero sin evidencias. 
</t>
  </si>
  <si>
    <t>Desconocimiento del patrimonio del personal que labora en la Entidad</t>
  </si>
  <si>
    <t>El Gerente de Talento Humano anualmente solicita y verifica que todos los servidores de SAE, realicen el reporte de bienes y rentas, asegurando la publicación en el aplicativo SIGEP . En caso de no obtener este reporte, el delegado de la Gerencia de Talento Humano reitera la solicitud.</t>
  </si>
  <si>
    <t>R128</t>
  </si>
  <si>
    <t>Posibilidad de recibir o solicitar cualquier dádiva o beneficio a nombre propio o de terceros, con el fin de manipular o direccionar  información procesada o generada en el marco de la actividad de la auditoría interna.</t>
  </si>
  <si>
    <t>El Jefe de la Oficina de Control Interno valida que todos los auditores de la oficina no tengan conflictos de interés con los auditados y se comprometan a cumplir el código de ética en el ejercicio a realizar en cada auditoría interna de gestión a través de la suscripción del documento "Manifestación expresa de aceptación individual de los auditores - Código de ética de los auditores internos SAE SAS)</t>
  </si>
  <si>
    <t>Revisión de la información generada en el proceso de auditoría de manera descentralizada</t>
  </si>
  <si>
    <t>El equipo de la Oficina de Control Interno revisa y verifica los resultados de la auditoría expuestas por el equipo auditor y las observaciones presentadas por las áreas, con el fin de determinar y decidir los resultados del informe final de auditoría con base en los criterios de evaluación establecidos para la auditoría. En caso de requerirse ajustes sobre el informe final de auditoría, se solicitan al equipo auditor.</t>
  </si>
  <si>
    <t>Debilidad en el control de la gestión de los auditores</t>
  </si>
  <si>
    <t>El Jefe de la Oficina de Control Interno verifica que los lideres de proceso auditados realicen la evaluación de auditores internos y los resultados del mismo producto de las auditorías realizadas. En caso de encontrar alguna desviación, procede a implementar los correctivos a los que haya lugar.</t>
  </si>
  <si>
    <t>Se pueda limitar el alcance de las auditorías al momento de su planeación</t>
  </si>
  <si>
    <t>El Jefe de la Oficina de Control Interno revisa el formato F-EC1-148 Plan de Auditoría del proceso objeto de ser auditado, verificando el cumplimiento del enfoque dado por el equipo auditor en el objetivo de la auditoría, la metodología y el alcance. En caso de identificar alguna inconformidad en el Plan de Auditoría se solicita al equipo auditor realizar los ajustes pertinentes.</t>
  </si>
  <si>
    <t>R177</t>
  </si>
  <si>
    <t>No verificar los datos del activo recibido  con los registros fotográficos y/o soportes brindados por los entes judiciales en diligencia de recepción</t>
  </si>
  <si>
    <r>
      <t>El técnico delegado de la Gerencia Regional, al momento de la recepción de activos, verificará las condiciones del bien registrandolas  en el "</t>
    </r>
    <r>
      <rPr>
        <i/>
        <sz val="10"/>
        <color rgb="FF000000"/>
        <rFont val="Franklin Gothic Book"/>
        <family val="2"/>
      </rPr>
      <t>Acta de Recepción y/o entrega en sitio</t>
    </r>
    <r>
      <rPr>
        <sz val="10"/>
        <color rgb="FF000000"/>
        <rFont val="Franklin Gothic Book"/>
        <family val="2"/>
      </rPr>
      <t>" lo cual debe ser concordante con el registro fotográfico de los activos. Cuando la diligencia sea de secuestro, se debe verificar adicionalmente que los datos e información descritos correspondan con los documentos soportes que identifican plenamente el activo que se está materializando. En caso de presentarse alguna observación de esta recepción, deberá quedar descrita en el acta</t>
    </r>
  </si>
  <si>
    <t xml:space="preserve">Gerencia Regional Norte: Se evidencia relación en el seguimiento realizado por parte de la 2nda línea. Sin observación ni evidencia por parte de la 1era línea.
Gerencia Regional Occidente:  Se evidencia relación en el seguimiento realizado por parte de la 2nda línea. Sin observación ni evidencia por parte de la 1era línea.
Gerencia Regional Centro Oriente: Se evidencia relación en el seguimiento realizado por parte de la 2nda línea. Cuenta con observación por parte de la 1era línea pero sin evidencias. 
Gerencia Regional Sur Occidente: Se evidencia relación en el seguimiento realizado por parte de la 2nda línea. Cuenta con observación por parte de la 1era línea pero sin evidencias. </t>
  </si>
  <si>
    <t>No validar al momento del registro del activo en el sistema de información los datos generados en la diligencia de recepción y/o soportes brindados por los entes judiciales</t>
  </si>
  <si>
    <t>El funcionario delegado del GIT de Aseguramiento y Control de la Información, cada vez que se reciba un activo, validará que la información a registrar en el aplicativo SIGMA SAE coincida con los soportes físicos entregados por parte de la FGN y/o descritos en la recepción del bien, garantizando el cumplimiento de todos soportes obligatorios. En caso de presentarse inconsistencias se solicita al responsable de la recepción subsanar las mismas para completar el registro.</t>
  </si>
  <si>
    <t xml:space="preserve">
Delegación de diligencias de recepción de activos en pocos o los mismos colaboradores</t>
  </si>
  <si>
    <t>El Coordinador Operativo de la Gerencia Regional validará, cada vez que sea necesario, el recurso humano idóneo a asignar para las diligencias de recepción de activos según las cantidades registradas e informadas, siguiendo los criterios de la política frente a asignación de recurso humano, y dejando registro de la información de los delegados para la recepción del activo en el aplicativo SIGMA SAE y en correo direccionado al GIT de aseguramiento de la Información.</t>
  </si>
  <si>
    <t>R178</t>
  </si>
  <si>
    <t>Posibilidad de recibir o solicitar cualquier dádiva o beneficio a nombre propio o de terceros, con el fin de favorecer a terceros en el proceso de registro de depositarios provisionales y liquidadores para la administración de los activos a cargo de SAE.</t>
  </si>
  <si>
    <t>Falta de verificación de los requisitos documentales de los depositarios provisionales y liquidadores en el registro inicial de solicitudes presentadas</t>
  </si>
  <si>
    <t>El profesional delegado del GIT de depositarios provisionales y liquidadores al momento del registro verifica dentro del módulo de depositarios provisionales y liquidadores que el pagaré remitido cumpla con las condiciones requeridas y exigidas en la convocatoria, dejando registro en el módulo. En caso de presentarse inconsistencias se solicita a través del módulo de verificación, las aclaraciones o subsanación del pagaré y/o documentos revisados especificando los términos, fechas y condiciones para su entrega, las cuales se remiten automáticamente al participante mediante correo electrónico.</t>
  </si>
  <si>
    <t xml:space="preserve">GIT Depositarios Provisionales y Liquidadores: Se evidencia relación en el seguimiento realizado por parte de la 2nda línea. Cuenta con observación por parte de la 1era línea pero sin evidencias. </t>
  </si>
  <si>
    <t xml:space="preserve">
Delegación de evaluación de depositarios provisionales y liquidadores en pocos evaluadores o en los mismos evaluadores </t>
  </si>
  <si>
    <t>El Coordinador del GIT de depositarios provisionales y liquidadores, designará los profesionales idóneos encargados de realizar la evaluación técnica según su competencia, informadolo vía correo electrónico a la Gerencia de Contratos</t>
  </si>
  <si>
    <t>GIT Depositarios Provisionales y Liquidadores: Se evidencia relación en el seguimiento realizado por parte de la 2nda línea. Cuenta con observación por parte de la 1era línea y con evidencias dentro de la carpeta compartida por la OIAC.
Se sugiere mejorar la redacción del control ya que no corresponde exactamente con la evidencia debido a que no es el coordinador del GIT quien designa los evaluadores.</t>
  </si>
  <si>
    <t xml:space="preserve">
Evaluaciones incompletas o sesgadas de los participantes para la inscripción del Registro de Depositarios Provisionales y Liquidadores</t>
  </si>
  <si>
    <t>Los profesionales delegados como equipo evaluador verifican requisitos de infraestructura tecnológica y administrativa, idoneidad y experiencia, información general, y capacidad jurídica establecida en la convocatoria vigente, dejando registro en el módulo de depositarios provisionales y liquidadores de la información consolidada revisada. En caso de requerirse aclaraciones a los evaluados, se solicitaran a través del módulo de verificación de depositarios y liquidadores en las condiciones establecidas para ser tenidas en cuenta en la evaluación.</t>
  </si>
  <si>
    <t xml:space="preserve">El control evaluado se encuentra relacionado en el “Seguimiento Implementación Controles  2da Línea de defensa”.
El responsable relacionado en el seguimiento de la 2nda línea para implementar el control no corresponde con la descripción del control.  Asimismo, no se cuenta con evidencias en la carpeta compartida por la OIAC. </t>
  </si>
  <si>
    <t>Relacionamiento personal o comercial de los participantes con profesionales involucrados en el proceso de evaluación de requisitos en la conformación del Registro de Depositarios Provisionales y Liquidadores</t>
  </si>
  <si>
    <t>El Coordinador del GIT de Depositarios Provisionales y Liquidadores verificará a través de empresa tercerizada los antecentes de los participantes, a partir de un estudio de seguridad que se registrará en el módulo de Depositarios Provisionales y Liquidadores. En caso de presentarse antecedentes se informará a los aspirantes que no superaron el proceso de selección por medio de oficio informativo remitido por correo electrónico.</t>
  </si>
  <si>
    <t xml:space="preserve">
No hacer publico la información de los potenciales aspirantes a depositarios provisionales y liquidadores</t>
  </si>
  <si>
    <t>El Coordinador del GIT de Depositarios Provisionales y Liquidadores solicitará la publicación de los datos básicos de los aspirantes en la página web de SAE por un término de tres (3) días hábiles para observaciones de la ciudadanía, verificando si existe alguna observación para remitirsela al aspirante para su respectiva respuesta a la ciudadania.</t>
  </si>
  <si>
    <t>GIT Depositarios Provisionales y Liquidadores: Se evidencia relación en el seguimiento realizado por parte de la 2nda línea. Cuenta con observación por parte de la 1era línea y sin evidencias dentro de la carpeta compartida por la OIAC.</t>
  </si>
  <si>
    <t xml:space="preserve">
Decisiones descentralizadas para el registro de depositarios provisionales y liquidadores</t>
  </si>
  <si>
    <t>El Coordinador del GIT de Depositarios Provisionales presentará información de los aspirantes que dieron cumplimiento de las diferentes etapas del proceso al Comité de Depositarios Provisionales, Mandatarios y Liquidadores la información para verificar que la información se encuentre completa y se cumplan los requisitos, a fin de aprobar su inclusión en el Registro de Depositarios y Liquidadores. La evidencia de este control quedará consignada en el Acta de dicho comité. En caso de que el aspirante no supere el proceso se le remitirá oficio informativo sobre el no cumplimiento de requisitos por correo electrónico.</t>
  </si>
  <si>
    <t>R179</t>
  </si>
  <si>
    <t>No validar de manera completa la información y soportes presentados al momento de recibir las solicitudes de registro de revisores fiscales</t>
  </si>
  <si>
    <t>El profesional delegado de la Gerencia de Sociedades Activas o en Liquidación, cada vez que se realicen solicitudes de registro de revisores fiscales, validará la información básica, de cobertura, de infraestructura, financiera y la documentación soporte que garantice la idoneidad del aspirante, recibida a través del portal de la convocatoria, dejando evidencia del listado de recepción de solicitudes de registro</t>
  </si>
  <si>
    <t xml:space="preserve">En el Excel “Seguimiento Implementación Controles RC2T2024 2da Línea de defensa” la primera línea no presenta observaciones ni evidencias. </t>
  </si>
  <si>
    <t xml:space="preserve">
Delegación de evaluación de Revisores Fiscales en pocos evaluadores o en los mismos evaluadores</t>
  </si>
  <si>
    <t>El Gerente de Sociedades Activas o en Liquidación, designará los profesionales idóneos encargados de realizar la evaluación técnica, financiera y jurídica según su competencia, informadolo vía correo electrónico a la Gerencia de Contratos. La asignación de la evaluación de las solicitudes de registro se realizarán a través del aplicativo SIGMA SAE.</t>
  </si>
  <si>
    <t xml:space="preserve"> 
Evaluaciones incompletas o sesgadas de los participantes para la inscripción del Registro de Revisores Fiscales</t>
  </si>
  <si>
    <t>Los profesionales delegados como equipo evaluador verifican el cumplimiento de requisitos técnicos, jurídicos y financieros establecida en la convocatoria vigente, dejando el registro de los conceptos de evaluación emitidos en el aplicativo y marcando el cumplimiento en el aplicativo a través de la lista de chequeo de verificación de información. En caso de requerirse subsanación, se solicita las aclaraciones a los aspirantes a través del módulo de convocatoria para su posterior análisis y evaluación. En caso de no cumplir los requisitos técnicos se informa al aspirante de la terminación de su proceso.</t>
  </si>
  <si>
    <t xml:space="preserve">
Relacionamiento personal o comercial de los participantes con profesionales involucrados en el proceso de evaluación de requisitos en la conformación del Registro de Revisores Fiscales</t>
  </si>
  <si>
    <t>El Gerente de Sociedades Activas o en Liquidación verificará a través de empresa tercerizada las anotaciones del aspirante en bases de datos y deudores morosos del estado, antecedentes profesionales, disciplinarios y financieros  así como un análisis de estudio de seguridad con un concepto de riesgo (alto,medio, bajo) de acuerdo con los criterios definidos por la entidad. En caso de que el riesgo sea alto o medio sin subsanación de información se rechaza al aspirante en el aplicativo.</t>
  </si>
  <si>
    <t xml:space="preserve">
No hacer publico la información de los potenciales aspirantes a Revisores Fiscales</t>
  </si>
  <si>
    <t>El Gerente de Sociedades Activas o en Liquidación solicitará la publicación del listado de los aspirantes seleccionados en la página web de SAE por un término de tres (3) días hábiles para observaciones de la ciudadanía, verificando si existe alguna observación para remitirsela al aspirante para su respectiva respuesta a la ciudadania</t>
  </si>
  <si>
    <t>R180</t>
  </si>
  <si>
    <t>El profesional delegado por la Gerencia Regional verifica que la información registrada en los informes de diagnóstico de activos entregados por depositarios provisionales sean coherentes y tengan relación con el acta de entrega del activo al depositario, y que el estado físico, de ocupación y contratos de arrendamiento estén de acuerdo con la información registrada en los sistemas de información. Este análisis se deja documentado en el portal de depositarios y en caso de presentarse alguna inconsistencia se solicita subsanación al depositario para contar con el diagnóstico requerido.</t>
  </si>
  <si>
    <t xml:space="preserve">De acuerdo con lo informado en el Excel “Seguimiento Implementación Controles RC2T2024 2da Línea de defensa” se observa que: 
Dirección Territorial Norte: No reporta información.
Dirección Territorial Occidente:  No corresponde a la territorial
Dirección Territorial Centro Oriente: Se realiza seguimiento por correo electrónico, enviando las actualizaciones solicitadas confirmaciones de recepción para asegurar una comunicación
Dirección Territorial Sur: El funcionario revisa en el aplicativo que el cargue y el diligenciamiento del diagnóstico y visita inicial este de manera correcto
La segunda línea informa que no se cuenta con evidencia, La OCI, reviso las carpetas remitidas y efectivamente no existen evidencias.
</t>
  </si>
  <si>
    <t>El Gerente de Sociedades Activas o en Liquidación revisa el informe de diagnóstico inicial de intervención y el plan de acción de la sociedad realizado por los profesionales delegados de estas gerencias, analizando la información contenida, la información de la sociedad y los parámetros pre-establecidos en dichos informes, dejando registro de su aprobación por correo electrónico. En caso de requerirse ajustes se solicitarán por correo electrónico para su corrección.</t>
  </si>
  <si>
    <t>R181</t>
  </si>
  <si>
    <t>Posibilidad de recibir o solicitar cualquier dádiva o beneficio a nombre propio o de terceros, con el fin de favorecer el registro e inscripción de bancas de inversión sin el cumplimiento de los requisitos exigibles.</t>
  </si>
  <si>
    <t>Debilidades en los controles de recepción de solicitudes de registro de los participantes</t>
  </si>
  <si>
    <t>El funcionario delegado por la Gerencia Técnica recibe y revisa la información radicada por las bancas de inversión a través de correo electrónico o aplicativo de correspondencia, de tal manera que se validen los requisitos definidos en la convocatoria para su participación. En caso que el participante no cumpla con los requisitos minimos exigidos no se tendrá en cuenta para el proceso.</t>
  </si>
  <si>
    <t>Evaluaciones incompletas o sesgadas de los participantes para la inscripción del Registro de Bancas de Inversión</t>
  </si>
  <si>
    <t>El funcionario delegado de la Gerencia Técnica verifica y diligencia el formato para la escogencia de bancas de inversión de acuerdo  con los requisitos establecidos en la convocatoria, para establecer automáticamente la banca de inversión que cumple con los requisitos definidos y valorados en el mismo formato. En caso de existir empates, se deberá realizar un estudio de ventaja competitiva escogiendose la opción que tenga el menor costo de ejecución.</t>
  </si>
  <si>
    <t>R182</t>
  </si>
  <si>
    <t>El Gerente Técnico, Gerente de Sociedades Activas o Gerente de Sociedades en Liquidación según corresponda, verifica y selecciona la firma avaluadora con base en la información de activos a valorar, de la capacidad de la avaluador y/o la ciudad en la que se encuentra.</t>
  </si>
  <si>
    <t>Información érronea registrada de forma voluntaria en el informe de diagnóstico, plan de intervención e información de las sociedades a cargo de SAE, como insumo para la valoración de sociedades</t>
  </si>
  <si>
    <t>De acuerdo con lo informado en el Excel “Seguimiento Implementación Controles RC2T2024 2da Línea de defensa” La segunda línea  comunica que  Sin Observación sin evidencia</t>
  </si>
  <si>
    <t>Información érronea registrada de forma voluntaria en las visitas de avalúos que pueden alterar la valoración de bienes</t>
  </si>
  <si>
    <t>El profesional delegado por la Gerencia Regional o de la Gerencia de Bienes Muebles acompaña las visitas de avalúos verificando el estado de ocupación y conservación de los activos dejando registro fotográfico y escrito en los formatos de visitas de inspección y en el aplicativo Matrix. Si se presenta alguna novedad frente a los estados de ocupación, se informa la situación presentada por el aplicativo matrix o por correo electrónico según corresponda.</t>
  </si>
  <si>
    <t>Falencias en la revisión de informes técnicos de valoración o avalúos emitidos por terceros</t>
  </si>
  <si>
    <t xml:space="preserve">El Gerente Técnico, Gerente de Sociedades Activas o Gerente de Sociedades en Liquidación según corresponda, verifica que los informes técnicos de valoración entregados por terceros tengan la información completa de acuerdo con parámetros exigibles de acuerdo con la tipología del bien dejando registro de su aprobación por correo electrónico o el aplicativo matrix según sea necesario. En caso que el informe requiera ajustes se solicitan los ajustes respectivos vía correo electrónico o el aplicativo matrix según sea necesario. </t>
  </si>
  <si>
    <t>Debilidades en los controles de registro de información de valoración en el aplicativo respectivo</t>
  </si>
  <si>
    <t>El profesional delegado de la Gerencia Técnica, de la Gerencia de Sociedades Activas o la Gerencia de Sociedades en Liquidación según corresponda, realizará el registro de valoración en el aplicativo Matrix verificando que la información de valoración se encuentre completa y cargando el informe técnico o avalúo respectivo. De lo contrario realizará las solicitudes de información requeridas.</t>
  </si>
  <si>
    <t>R183</t>
  </si>
  <si>
    <t>Falencias en los controles de estimación de renta de bienes inmuebles</t>
  </si>
  <si>
    <t>El Gerente Regional o el Gerente Técnico según atribuciones contempladas para la estimación de renta de inmuebles revisará individual o colectivamente cuando sea necesario, los conceptos de valor comercial de renta de inmuebles urbanos y/o rurales, emitidos por los profesionales delegados, de acuerdo con las políticas establecidas para la definición de renta para su respectiva aprobación en el aplicativo SIGMA. En caso de no ser aprobado se comunica su rechazo a las partes interesadas por correo electrónico.</t>
  </si>
  <si>
    <t xml:space="preserve">De acuerdo con lo informado en el Excel “Seguimiento Implementación Controles RC2T2024 2da Línea de defensa” se observa que: 
Dirección Territorial Norte: No reporta información.
Dirección Territorial Occidente: Se lleva un control de los estimados realizados según requerimientos y hallazgos de visita
Dirección Territorial Centro Oriente: Se realiza seguimiento por correo electrónico, enviando las actualizaciones solicitadas confirmaciones de recepción para asegurar una comunicación. 
Dirección Territorial Sur : La regional cuenta con los profesionales idóneos avalados con RAA para la elaboración de estimados de renta, posterior revisión de la gerencia que corresponda según las atribuciones y montos del estimado.
La segunda línea informa que no se cuenta con evidencia, La OCI, reviso las carpetas remitidas y efectivamente no existen evidencias. 
</t>
  </si>
  <si>
    <t>R184</t>
  </si>
  <si>
    <t>Debilidad en controles jurídicos para la enajenación temprana de bienes</t>
  </si>
  <si>
    <t>El profesional delegado de la Gerencia de Asuntos Legales verifica, cuando sea solicitado, que el activo postulado para enajenación temprana cumpla con los criterios establecidos para tal fin de acuerdo con la tipología de bien, a fin de emitir la viabilidad jurídica para su enajenación. En caso de no resultar viable jurídicamente se realiza saneamiento jurídico y de no poder realizarse, el activo se determina no viable para ser enajenado de manera temprana.</t>
  </si>
  <si>
    <t>Debilidades en la revisión de fichas de enajenación temprana de inmuebles</t>
  </si>
  <si>
    <t>El profesional delegado de las Gerencias de Inmuebles recibe y revisa fichas de enajenación temprana elaboradas por las Gerencias Regionales verificando la causal de enajenación temprana, su justificación, el adecuado diligencimiento de las fichas, la productividad del bien cuando aplique y todos los soportes necesarios, dejando registro del visto bueno de las mismas. En caso de desviaciones comunica las inconsistencias por correo electrónico para su subsanación.</t>
  </si>
  <si>
    <t xml:space="preserve">De acuerdo con lo informado en el Excel “Seguimiento Implementación Controles RC2T2024 2da Línea de defensa” se observa que: 
Dirección de Urbanos comunica: Durante el segundo se presentaron 9 fichas de enajenación temprana.
Dirección de Rurales comunica: Se revisan las fichas de enajenación temprana por parte del profesional asignado las cuales se encuentran en cada carpeta de Comité de enajenación temprana en la ruta \fileserver.saesas.gov.co\publica\400.
La segunda línea informa que no se cuenta con evidencia, La OCI, reviso las carpetas remitidas y efectivamente no existen evidencias. 
</t>
  </si>
  <si>
    <t>Debilidades en la revisión de fichas de enajenación temprana de muebles</t>
  </si>
  <si>
    <t>El profesional delegado por la Vicepresidencia de Bienes Muebles e Inmuebles recibe y revisa fichas de enajenación temprana elaboradas por la Gerencia de Bienes Muebles verificando la causal de enajenación temprana, su justificación, el adecuado diligencimiento de las fichas y todos los soportes necesarios, dejando registro del visto bueno de las mismas. En caso de desviaciones comunica las inconsistencias por correo electrónico para su subsanación.</t>
  </si>
  <si>
    <t>Debilidades en la revisión de fichas de enajenación temprana de sociedades</t>
  </si>
  <si>
    <t>El profesional delegado por la Vicepresidencia de Sociedades recibe y revisa fichas de enajenación temprana elaboradas por la Gerencia de Sociedades Activas o en Liquidación, verificando la causal de enajenación temprana, su justificación, el adecuado diligencimiento de las fichas y todos los soportes necesarios, dejando registro del visto bueno de las mismas. En caso de desviaciones comunica las inconsistencias por correo electrónico para su subsanación.</t>
  </si>
  <si>
    <t xml:space="preserve">
Presiones externas por terceros para influenciar el proceso de enajenación temprana de activos</t>
  </si>
  <si>
    <t>El Vicepresidente de Bienes Muebles e Inmuebles, o el Vicepresidente de Sociedades, según sea el caso, presenta los bienes a enajenar de manera temprana a Comité Externo, conformado por un representante de la Presidencia de la República, un representante del Ministerio de Hacienda y Crédito Público, un representante del Ministerio de Justiticia y del Derecho, y la Sociedad de Activos Especiales en su calidad de Secretaría Técnica, a fin de verificar y aprobar la enajenación temprana con los criterios establecidos. En caso de presentarse inconsistencias se busca subsanar las observaciones presentadas por el comité, de lo contrario se finiquita el procedimiento.</t>
  </si>
  <si>
    <t>R185</t>
  </si>
  <si>
    <t>Posibilidad de recibir o solicitar cualquier dádiva o beneficio a nombre propio o de terceros, con el fin de asignar un bien para su disposición o administración temporal sin el cumplimiento de los requisitos de ley y la normativa definida.</t>
  </si>
  <si>
    <t xml:space="preserve">
Relacionamiento personal cercano con actores institucionales que solicitan la asignación de activos bajo la modalidad de destinación provisional </t>
  </si>
  <si>
    <t xml:space="preserve">El Gerente de Bienes Inmuebles o Muebles dependiendo del tipo de bien, revisa el formato de solicitud de destinación provisional de bienes y los documentos soportes, verificando que la entidad solicitante sea pública o persona jurídica de derecho privado sin animo de lucro; que el proyecto de utilización del bien coadyuve al cumplimiento del Plan Nacional de Desarrollo y los Planes Seccionales; y que el actor evaluado no tenga registros de antecedentes judiciales. El registro de la verificación realizada queda consignada en el formato de viabilidad de destinación provisional. En caso que la Entidad no cumpla con los requisitos se le informará la no viabilidad de la solicitud o la información a subsanar para continuar con el proceso. </t>
  </si>
  <si>
    <t xml:space="preserve">De acuerdo con lo informado en el Excel “Seguimiento Implementación Controles RC2T2024 2da Línea de defensa” se observa que: 
Dirección de Muebles Comunica: Controles y evidencias actualizados en la nueva matriz de riesgos.
Dirección de Urbanos comunica: se precisa que la gerencia realiza la revisión de la solicitud para destinación y se realiza el control a través de la base.
Dirección de Rurales comunica: El área realiza la revisión de documentación enviada por el solicitante y cumplimiento de requisitos.
La segunda línea informa que no se cuenta con evidencia, La OCI. Reviso las carpetas remitidas y efectivamente no existen evidencias. 
</t>
  </si>
  <si>
    <t>R186</t>
  </si>
  <si>
    <t>Posibilidad de recibir o solicitar cualquier dádiva o beneficio a nombre propio o de terceros, con el fin de facilitar y/o permitir operaciones con fines delictivos de lavado de activos financiamiento a grupos terroristas o de operaciones  ilegales  en la comercialización de activos administrados por la SAE.</t>
  </si>
  <si>
    <t xml:space="preserve">
Alterar información del origen de los recursos de los compradores con el que harán el pago de los bienes</t>
  </si>
  <si>
    <t>El Gerente Comercial a través del operador de comercialización Central de Inversiones S.A. - CISA consolida y verifica que el aspirante haya realizado la declaración del origen de sus fondos de acuerdo con el Estatuto Anticorrupción. Esta verificación queda consignada en los Formatos de Oferta Comercial para compra de activos de CISA entregados a SAE. En caso de estar completa la solicitud se rechaza la oferta.</t>
  </si>
  <si>
    <t xml:space="preserve">De acuerdo con lo informado en el Excel “Seguimiento Implementación Controles RC2T2024 2da Línea de defensa” informa en el cuadro de observaciones que Adjuntan correo de evidencias y la segunda confirma que se encuentra dichas evidencias. Teniendo en cuenta lo Anterior la OCI, realiza la revisión de las carpetas de soportes y se evidencia que no existe carpeta del control.  </t>
  </si>
  <si>
    <t>R187</t>
  </si>
  <si>
    <t>El profesional delegado de la Gerencia (Bienes Inmuebles Urbanos, Bienes Inmuebles Rurales, Bienes Muebles, Sociedades Activas, Sociedades en Liquidación) según la tipología del bien, verifica al momento de la entrega física del bien que la identificación de la persona natural o jurídica autorizada para la recepción del bien coindida con los documentos que ordenan la entrega con base en los soportes pre-establecidos (Resoluciones, contratos, actos administrativos de autorización, documento de identidad, entre otros de acuerdo con el tipo de bien). En caso de presentarse inconsistencias el funcionario delegado comunica mediante informe enviado por correo electrónico la situación para que se investigue o denuncia ante la justicia.</t>
  </si>
  <si>
    <t xml:space="preserve">Esta Direccion de Urbanos comunica que; no realiza proceso de entrega material de bienes toda vez que es la regional quien lo ejecuta.
La DIreccion de Ruralescomunica que: El área no ha realizado entregas materiales de predios destinados hasta el momento.
Se sugiere realizar los contrles y responsables desde la primera lineas con apoyo de la Segunda linea. </t>
  </si>
  <si>
    <t>R188</t>
  </si>
  <si>
    <t>Posibilidad de recibir o solicitar cualquier dádiva o beneficio a nombre propio o de terceros, con el fin de transferir el dominio de bienes a entidades públicas a titulo de donación sin el cumplimiento de los requisitos exigidos.</t>
  </si>
  <si>
    <t>Debilidad en controles jurídicos para la donación de activos entre entidades públicas</t>
  </si>
  <si>
    <t>El funcionario delegado de la Gerencia de Asuntos Legales verifica, cuando sea solicitado, que el activo postulado para donación a entidades públicas cumpla con los criterios establecidos para tal fin de acuerdo con la tipología de bien, a fin de emitir la viabilidad jurídica para su donación. En caso de no resultar viable jurídicamente el activo se determina no viable para ser donado.</t>
  </si>
  <si>
    <t>No se evaluo este control  por la primera y segunda linea</t>
  </si>
  <si>
    <t>Falencias en los controles técnicos para la donación de activos entre entidades públicas</t>
  </si>
  <si>
    <t>El funcionario delegado de la Gerencia Técnica verifica, cuando sea solicitado, que el activo postulado para donación a entidades públicas no tenga alto potencial de venta y que no esté inmerso en un acuerdo de comercialización, a fin de emitir la viabilidad técnica para su donación. En caso de no resultar viable tecnicamente el activo se determina no viable para ser donado.</t>
  </si>
  <si>
    <t>Intereses particulares en proyectos de donación presentadas por entidades públicas</t>
  </si>
  <si>
    <t>El Gerente de Bienes Inmuebles Urbanos, el Gerente de Bienes Inmuebles Rurales, el Gerente de Bienes Muebles o el Gerente de Sociedades Activas , de acuerdo con el tipo del bien, validará si el proyecto presentado por parte de la Entidad Pública es viable de acuerdo con la revisión de la solicitud efectuada por los profesionales delegados y el cumplimiento de los criterios de donación establecidos en el procedimiento. En caso de no ser viable se informára a la entidad pública que no es posible la donación.</t>
  </si>
  <si>
    <t>La Direccion de Rurales, informa A la fecha no se han recibido solicitudes de donaciones, por lo cual no se ha desarrollado dicha actividad. 
La Direccion  de Urbanos: informa que durante el segundo trimestre del 2024. se ejecutaron donaciones</t>
  </si>
  <si>
    <t xml:space="preserve">
</t>
  </si>
  <si>
    <t>Seguimiento:</t>
  </si>
  <si>
    <t>Segundo Seguimiento Cuatrimestral (mayo, junio, julio, agosto de 2024)</t>
  </si>
  <si>
    <t>Fecha de publicación</t>
  </si>
  <si>
    <t>13 de septiembre de 2024</t>
  </si>
  <si>
    <t>SEGUIMIENTO MAPA DE RIESGOS DE CORRUPCIÓN 
OFICINA DE CONTROL INTERNO - SAE SAS</t>
  </si>
  <si>
    <t>Evidencia según Matriz</t>
  </si>
  <si>
    <t>Se evidencia que el riesgo y los controles son nuevos.
Se evidencia relación de seguimiento de los controles por parte de la primera y segunda línea. 
DPP: Se evidencia el listado maestro de documentos obsoletos en una base de Excel. 
Tratamiento Plan de Acción: Sin formulación de plan de acción</t>
  </si>
  <si>
    <t>Se evidencia que el riesgo y los controles son nuevos.
Para este control se identifica el área responsable en su descripción. 
DPP: La carpeta de soportes de los controles se encuentra vacía. Se evidencia el seguimiento realizado por la 2nda y 1era línea.  
Tratamiento Plan de Acción: Se evidencia formulación de plan de acción con fecha de implementación del 30/09/2024 por lo que será evaluado en el siguiente cuatrimestre. Se sugiere que en la columna de responsables se especifique un área en vez de un colaborador (Katherine Ariza), ya que pueden existir variaciones en las funciones, asignaciones y continuidad de este.</t>
  </si>
  <si>
    <t>Se evidencia que el riesgo y los controles son nuevos.
Para este control se identifica al área responsable en su descripción.
DPP: La carpeta de soportes de los controles se encuentra vacía, al ser definido como un control correctivo y no materializarce, hay ausencia de soportes.  Se evidencia el seguimiento realizado por la 2nda y 1era línea. En el seguimiento de la segunda línea, manifiestan que el riesgo no se materializó por lo que no hubo evidencias.
Tratamiento Plan de Acción: Se evidencia formulación de plan de acción con fecha de implementación del 30/09/2024 por lo que será evaluado en el siguiente cuatrimestre. Se sugiere que en la columna de responsables se especifique un área en vez de un colaborador (Liliana Sofía Navas), ya que pueden existir variaciones en las funciones, asignaciones y continuidad de este</t>
  </si>
  <si>
    <t>Se evidencia que el riesgo y los controles son nuevos.
Para este control se identifica al área responsable en su descripción. 
DCIP: En la carpeta de soportes de los controles se encuentra una hoja de cálculo con el control de subsanaciones.  Se evidencia el seguimiento realizado por la 2nda y 1era línea. En el seguimiento de la primera línea reportan 101 subsanaciones lo que es congruente con la evidencia adjunta.
Tratamiento Plan de Acción: Sin formulación de plan de acción.</t>
  </si>
  <si>
    <t>Se evidencia que el riesgo y los controles son nuevos.
Para este control se identifica al área responsable en su descripción. 
DCIP: En la carpeta de soportes de los controles se encuentra una hoja de cálculo con el consolidado de las diligencias de secuestro donde se observa el registro de las diligencias con fechas y responsables. Se evidencia el seguimiento realizado por la 2nda y 1era línea. En el seguimiento de la primera línea reportan 150 diligencias lo que es congruente con la evidencia adjunta.
Tratamiento Plan de Acción: Se evidencia plan de acción formulado con fecha de implementación 31/12/2024. Por lo que será evaluado en proximos seguimientos.</t>
  </si>
  <si>
    <t>Se evidencia que el riesgo y los controles son nuevos.
Para este control se identifica al área responsable en su descripción. 
DCIP: La carpeta de soportes de los controles se encuentra vacía. Se evidencia el seguimiento realizado por la 2nda y 1era línea. En el seguimiento de la primera línea reportan que para el trimestre no se presento alteración o manipulación inadecuada de la información de los activos recibidos. 
Tratamiento Plan de Acción: Sin formulación de plan de acción.</t>
  </si>
  <si>
    <t>Se evidencia que el riesgo y los controles son nuevos.
Para este control se identifica al área responsable en su descripción. 
DAdm La carpeta de soportes de los controles se encuentra vacía. Se evidencia el seguimiento realizado por la 2nda y 1era línea. En el seguimiento de la primera línea reportan acciones pero no subieron evidencias.
Tratamiento Plan de Acción: Sin formulación de plan de acción.</t>
  </si>
  <si>
    <t>Se evidencia que el riesgo y los controles son nuevos.
Para este control se identifica al área responsable en su descripción. 
DAdm La carpeta de soportes de los controles se encuentra vacía. Se evidencia el seguimiento realizado por la 2nda y 1era línea. En el seguimiento de la primera línea reportan acciones pero no subieron evidencias.
Tratamiento Plan de Acción: Sin formulación de plan de acción.</t>
  </si>
  <si>
    <t>Se evidencia que el riesgo y los controles son nuevos.
Para este control se identifica al área responsable en su descripción. 
DAdm: La carpeta de soportes de los controles se encuentra vacía. Se evidencia el seguimiento realizado por la 2nda y 1era línea. En el seguimiento de la primera línea reportan que para el trimestre no se materializó el riesgo de perdida de bien devolutivo.
Tratamiento Plan de Acción: Se evidencia plan de acción formulado con fecha de implementación 31/12/2024. Por lo que será evaluado en proximos seguimientos.</t>
  </si>
  <si>
    <t>Se evidencia que el riesgo y los controles son nuevos.
Para este control existe falta de evidencia del responsable.
GITAC: La carpeta de soportes de los controles se encuentra vacía. Se evidencia el seguimiento realizado por la 2nda y 1era línea. En el seguimiento de la primera línea reportan que el control se debería reajustar porque no se realiza de esa manera.
Tratamiento Plan de Acción: Sin formulación de plan de acción.</t>
  </si>
  <si>
    <t>x</t>
  </si>
  <si>
    <t>Se evidencia que el riesgo y los controles son nuevos.
Para este control se identifica el área responsable en su descripción.
GITAC: La carpeta de soportes de los controles se encuentra vacía. Se evidencia el seguimiento realizado por la 2nda y 1era línea. Si bien el control registra que fue diseñado con una evidencia "Sin registro", se observa en el seguimiento de la primera línea que realizan una asignación personal de cada locker a los colaboradores.
Tratamiento Plan de Acción: Sin formulación de plan de acción.</t>
  </si>
  <si>
    <t>Se evidencia que el riesgo y los controles son nuevos.
Para este control se identifica el área responsable en su descripción.
GITAC: La carpeta de soportes de los controles se encuentra vacía. Se evidencia el seguimiento realizado por la 2nda y 1era línea. Si bien el control registra que fue diseñado con una evidencia "Sin registro", se observa en el seguimiento de la primera línea que cuentan con una lista de personal autorizado para el ingreso a archivo central.
Tratamiento Plan de Acción: Sin formulación de plan de acción.</t>
  </si>
  <si>
    <t>Se evidencia que el riesgo y los controles son nuevos.
Para este control se identifica el área responsable en su descripción.
GITAC: La carpeta de soportes de los controles se encuentra vacía. Se evidencia el seguimiento realizado por la 2nda y 1era línea. El control es correctivo. En el seguimiento realizado por la 1era línea reportan que no se presentaron hurtos o perdidas de información durante el trimestre. 
Tratamiento Plan de Acción: Sin formulación de plan de acción.</t>
  </si>
  <si>
    <t>Se evidencia que el riesgo y los controles son nuevos.
Para este control se identifica falta de claridad acerca del área responsable en su descripción.
OIAC: La carpeta de soportes de los controles se encuentra vacía. Se evidencia el seguimiento realizado por la 2nda y 1era línea. En el seguimiento realizado por la 1era línea reportan que realizaron 44 monitoreos sobre 75 riesgos operacionales y 10 monitoreos sobre 10 riesgos de corrupción, sin embargo, la carpeta se encuentra sin evidencias. 
Tratamiento Plan de Acción: Sin formulación de plan de acción.</t>
  </si>
  <si>
    <t>Se evidencia que el riesgo y los controles son nuevos.
Para este control se identifica el área responsable en su descripción.
OIAC: La carpeta de soportes de los controles se encuentra vacía. Se evidencia el seguimiento realizado por la 2nda y 1era línea. En el seguimiento realizado por la 1era línea, reporta que no se presentaron con casos recepcionados a través del correo reporteriesgos@saesas.gov.co. Adicional a esto, se observa que el control está diseñado sin registro, sin embargo podría llevarse una relación de los casos recibidos a través del correo.
Tratamiento Plan de Acción: Sin formulación de plan de acción.</t>
  </si>
  <si>
    <t>Se evidencia que el riesgo y los controles son nuevos.
Para este control se identifica al área responsable en su descripción.
OIAC: La carpeta de soportes de los controles se encuentra vacía. Se evidencia el seguimiento realizado por la 2nda y 1era línea. En el seguimiento realizado por la 1era línea, reporta que no se han notificado casos de materialización de riesgos tanto al Comité CICCI como a la Dirección de Talento Humano para asuntos disciplinarios.
Tratamiento Plan de Acción: Se observa plan de acción formulado con fecha de implementación 31/12/2024. Se sugiere que en la columna de responsables se especifique un área en vez de un colaborador (Rocio Alvarez), ya que pueden existir variaciones en las funciones, asignaciones y continuidad de este</t>
  </si>
  <si>
    <t>Se evidencia que el riesgo y los controles son nuevos.
Para este control se identifica al área responsable en su descripción.
OIAC: La carpeta de soportes de los controles se encuentra vacía.Control diseñado sin registro. En la base de Excel enviada por la OIAC del Monitoreo del II cuatrimestre del 2024, informan que se monitoreó el 26/06/2024, 12/07/2024 y el 26/08/2024, sin embargo falta evidencia en el seguimiento realizado por la 2nda y 1era línea. 
Tratamiento Plan de Acción: Sin plan de acción formulado.</t>
  </si>
  <si>
    <t>Se evidencia que el riesgo y los controles son nuevos.
Para este control se identifica al área responsable en su descripción.
OIAC: La carpeta de soportes de los controles se encuentra vacía.Control diseñado sin registro. En la base de Excel enviada por la OIAC del Monitoreo del II cuatrimestre del 2024, informan que se monitoreó el 26/06/2024, 12/07/2024 y el 26/08/2024, sin embargo falta relación de este en el seguimiento realizado por la 2nda y 1era línea. 
Tratamiento Plan de Acción: Sin plan de acción formulado.</t>
  </si>
  <si>
    <t>Se evidencia que el riesgo y los controles son nuevos.
Para este control se identifica al área responsable en su descripción.
OIAC: La carpeta de soportes de los controles se encuentra vacía.Control diseñado sin registro en la matriz. En la base de Excel enviada por la OIAC del Monitoreo del II cuatrimestre del 2024, informan que se monitoreó el 26/06/2024, 12/07/2024 y el 26/08/2024, sin embargo falta evidencia en el seguimiento realizado por la 2nda y 1era línea. 
Tratamiento Plan de Acción: Sin plan de acción formulado.</t>
  </si>
  <si>
    <t>Se evidencia que el riesgo y los controles son nuevos.
Para este control se identifica al área responsable en su descripción.
OIAC: La carpeta de soportes de los controles se encuentra vacía.Control diseñado sin registro en la matriz. En la base de Excel enviada por la OIAC del Monitoreo del II cuatrimestre del 2024, informan que se monitoreó el 26/06/2024, 12/07/2024 y el 26/08/2024, sin embargo falta evidencia en el seguimiento realizado por la 2nda y 1era línea. 
Tratamiento Plan de Acción: Se evidencia plan de acción formulado con fecha de implementación 31/11/2024, por lo que será evaluado en próximo seguimiento.</t>
  </si>
  <si>
    <t>Se evidencia que el riesgo y los controles son nuevos.
Para este control se identifica al área responsable en su descripción.
DFin: La carpeta de soportes de los controles se encuentra vacía.Control diseñado sin registro en la matriz. Se evidencia el seguimiento realacionado de la 2nda y 1era línea. En las observaciones que se encuentran en el seguimiento de la 1era línea se indica que existe trazabilidad en el aplicativo financiero y no hay observaciones del gestor de riesgo.
Tratamiento Plan de Acción: Sin plan de acción formulado.</t>
  </si>
  <si>
    <t>Se evidencia que el riesgo y los controles son nuevos.
Para este control se identifica al área responsable en su descripción.
DFin: La carpeta de soportes de los controles se encuentra vacía.Control diseñado sin registro en la matriz. Se evidencia el seguimiento realacionado de la 2nda, y 1era línea y no hay observaciones del gestor de riesgo. 
Tratamiento Plan de Acción: Sin plan de acción formulado.</t>
  </si>
  <si>
    <t>Se evidencia que el riesgo y los controles son nuevos.
Para este control se identifica al área responsable en su descripción.
DFin: La carpeta de soportes de los controles se encuentra vacía.Control diseñado sin registro en la matriz. Se evidencia el seguimiento realacionado de la 2nda y 1era línea. En las observaciones que se encuentran en el seguimiento de la 1era línea se indica que existe trazabilidad en el aplicativo financiero y no hay observaciones del gestor de riesgo.
Tratamiento Plan de Acción: Se evidencia plan de acción formulado con fecha de implementación 31/12/2024, por lo que será evaluado en próximo seguimiento.</t>
  </si>
  <si>
    <t>Se evidencia que el riesgo y los controles son nuevos.
Para este control se identifica al área responsable en su descripción.
DFin: La carpeta de soportes de los controles se encuentra vacía. Control diseñado sin registro en la matriz. Se evidencia el seguimiento relacionado de la 2nda y 1era línea. En las observaciones que se encuentran en el seguimiento de la 1era línea se indica que existe trazabilidad de los archivos planos, no hay observaciones del gestor de riesgo.
Tratamiento Plan de Acción: Sin plan de acción formulado.</t>
  </si>
  <si>
    <t>Se evidencia que el riesgo y los controles son nuevos.
Para este control se identifica al área responsable en su descripción.
DFin: La carpeta de soportes de los controles se encuentra vacía. Control diseñado sin registro en la matriz. Se evidencia el seguimiento relacionado de la 2nda y 1era línea. En el seguimiento de la 1era línea no hay observaciones del gestor de riesgo.
Tratamiento Plan de Acción: Sin plan de acción formulado.</t>
  </si>
  <si>
    <t>Se evidencia que el riesgo y los controles son nuevos.
Para este control se identifica al área responsable en su descripción.
DFin: La carpeta de soportes de los controles se encuentra vacía. Control diseñado sin registro en la matriz. Se evidencia el seguimiento relacionado de la 2nda y 1era línea. En el seguimiento de la 1era línea no hay observaciones del gestor de riesgo.
Tratamiento Plan de Acción: Sin formulación de plan de acción.</t>
  </si>
  <si>
    <t>Se evidencia que el riesgo y los controles son nuevos.
Para este control se identifica al área responsable en su descripción.
DALM: En la base de Excel enviada por la OIAC del Monitoreo del II cuatrimestre del 2024, informan que se monitoreó el 19/06/2024, 12/07/2024 y el 22/08/2024, sin embargo falta evidencia en el seguimiento realizado por la 2nda y 1era línea. Sin evidencia de soportes en la carpeta compartida a esta oficina. Control diseñado sin registro en la matriz. 
Tratamiento Plan de Acción: Sin formulación de plan de acción.</t>
  </si>
  <si>
    <t>Se evidencia que el riesgo y los controles son nuevos.
Para este control se identifica al área responsable en su descripción.
DALM: En la base de Excel enviada por la OIAC del Monitoreo del II cuatrimestre del 2024, informan que se monitoreó el 19/06/2024, 12/07/2024 y el 22/08/2024, sin embargo falta evidencia en el seguimiento realizado por la 2nda y 1era línea. Sin evidencia de soportes en la carpeta compartida a esta oficina. Control diseñado sin registro en la matriz. 
Tratamiento Plan de Acción: Se evidencia plan de acción formulado con fecha de implementación 31/12/2024.</t>
  </si>
  <si>
    <t>Se evidencia que el riesgo y los controles son nuevos.
Para este control se identifica al área responsable en su descripción.
DTH: Se evidencia el seguimiento realizado por la 2nda y 1era línea. En el seguimiento realizado por la 1era línea, reportan que no se presentaron con casos relacionados en el trimestre. Adicional a esto, se observa que el control está diseñado sin registro, por lo que la carpeta se encuentra vacía.
Tratamiento Plan de Acción: Sin formulación de plan de acción.</t>
  </si>
  <si>
    <t>Se evidencia que el riesgo y los controles son nuevos.
Para este control se identifica al área responsable en su descripción.
DTH: Se evidencia el seguimiento realizado por la 2nda y 1era línea. En el seguimiento realizado por la 1era línea, reportan que no se presentaron con casos relacionados en el trimestre. En el seguimiento por parte de la 2nda línea se reporta que no cargaron niunguna evidencia, pero en la carpeta compartida se encuentra un soporte de archivo plano.
Tratamiento Plan de Acción: Sin formulación de plan de acción.</t>
  </si>
  <si>
    <t>Se evidencia que el riesgo y los controles son nuevos.
Para este control se identifica al área responsable en su descripción.
DTH: Se evidencia el seguimiento realizado por la 2nda y 1era línea. En el seguimiento realizado por la 1era línea, reportan que no se presentaron con casos relacionados en el trimestre. Es un control correctivo, por lo que la carpeta se encuentra vacía.
Tratamiento Plan de Acción: Se evidencia un plan de acción formulado con fecha de finalización 31/07/2024. Se sugiere que en la columna de responsables se especifique un área en vez de un colaborador (Álvaro Díaz), ya que pueden existir variaciones en las funciones, asignaciones y continuidad de este</t>
  </si>
  <si>
    <t>Se evidencia que el riesgo y los controles son nuevos.
Para este control se identifica al área responsable en su descripción.
DTH: Se evidencia el seguimiento relacionado por la 2nda y 1era línea. El seguimiento por la 1era línea se encuentra sin observaciones por parte del gestor de riesgo. Se observa que el control está diseñado sin registro en la matriz, por lo que la carpeta se encuentra vacía.
Tratamiento Plan de Acción: Sin formulación de plan de acción.</t>
  </si>
  <si>
    <t>Se evidencia que el riesgo y los controles son nuevos.
Para este control se identifica al área responsable en su descripción.
DTH: Se evidencia el seguimiento realizado por la 2nda y 1era línea. En el seguimiento por parte de la 2nda línea se reporta que no cargaron ninguna evidencia, pero en la carpeta compartida se encuentra un soporte del formato de lista de chequeo de vinculación de una colaboradora.
Tratamiento Plan de Acción: Sin formulación de plan de acción.</t>
  </si>
  <si>
    <t>Se evidencia que el riesgo y los controles son nuevos.
Para este control se identifica al área responsable en su descripción.
DTH: Se evidencia el seguimiento realizado por la 2nda y 1era línea. En el seguimiento realizado por la 1era línea, reportan sin materialización. Es un control correctivo, por lo que la carpeta se encuentra vacía.
Tratamiento Plan de Acción: Se evidencia un plan de acción formulado con fecha de implementación 31/10/2024. Se sugiere que en la columna de responsables se especifique un área en vez de un colaborador (Luisa y Andrea), ya que pueden existir variaciones en las funciones, asignaciones y continuidad de estos.</t>
  </si>
  <si>
    <t>Se evidencia que el riesgo y los controles son nuevos.
Para este control se identifica al área responsable en su descripción.
DTH: Se evidencia el seguimiento realizado por la 2nda y 1era línea. En el seguimiento por parte de la 2nda línea se reporta que no cargaron ninguna evidencia, pero en la carpeta compartida se encuentran soportes de las actividades de control (capacitaciones). 
Tratamiento Plan de Acción: Sin formulación de plan de acción.</t>
  </si>
  <si>
    <t>Se evidencia que el riesgo y los controles son nuevos.
Para este control se identifica al área responsable en su descripción.
DTH: Se evidencia el seguimiento realizado por la 2nda y 1era línea. En el seguimiento realizado por la 1era línea, reportan sin materialización. Es un control correctivo, por lo que la carpeta se encuentra vacía.
Tratamiento Plan de Acción: Sin formulación de plan de acción.</t>
  </si>
  <si>
    <t>Se evidencia que el riesgo y los controles son nuevos.
Para este control se identifica al área responsable en su descripción.
DTH: Se evidencia el seguimiento realizado por la 2nda y 1era línea. En el seguimiento realizado por la 1era línea, reportan sin materialización. Es un control correctivo, por lo que la carpeta se encuentra vacía.
Tratamiento Plan de Acción: Se evidencia un plan de acción formulado con fecha de implementación 31/12/2024. Se sugiere que en la columna de responsables se especifique un área en vez de un colaborador (Edgar Puentes), ya que pueden existir variaciones en las funciones, asignaciones y continuidad de estos.</t>
  </si>
  <si>
    <t>Se evidencia que el riesgo y los controles son nuevos.
Para este control se identifica al área responsable en su descripción.
OCI: Se evidencia el seguimiento realizado por la 2nda y 1era línea. En el seguimiento realizado por la 1era línea, reporta sin materialización del riesgo y el cargue de los soportes que se encuentran dentro de la carpeta compartida.
Tratamiento Plan de Acción: Sin formulación de plan de acción.</t>
  </si>
  <si>
    <t>Se evidencia que el riesgo y los controles son nuevos.
Para este control se identifica al área responsable en su descripción.
OCI: Se evidencia el seguimiento realizado por la 2nda y 1era línea. En el seguimiento realizado por la 1era línea, reporta que no se ha presentado la situación. Control Correctivo, por lo que la carpeta compartida se encuentra sin evidencias. 
Tratamiento Plan de Acción: Se evidencia plan de acción formulado con fecha de implementación 30/09/2024</t>
  </si>
  <si>
    <t>Se evidencia que el riesgo y los controles son nuevos.
Para este control se identifica al área responsable en su descripción.
OTI: Se evidencia el seguimiento realizado por la 2nda y 1era línea. En el seguimiento realizado por la 1era línea, reporta el cargue de los soportes. Las evidencias se encuentran en la carpeta compartida.
Tratamiento Plan de Acción: Sin evidencia de formulación de plan de acción.</t>
  </si>
  <si>
    <t>Se evidencia que el riesgo y los controles son nuevos.
Para este control se identifica al área responsable en su descripción.
OTI: Se evidencia el seguimiento realizado por la 2nda y 1era línea. En el seguimiento realizado por la 1era línea, reporta el cargue de los soportes. Las evidencias se encuentran en la carpeta compartida son congruentes con el control establecido, sin embargo no es el tablero de control sino una hoja de cálculo extraida de este solo con la relación de los servidores de la OTI.
Tratamiento Plan de Acción: Sin evidencia de formulación de plan de acción.</t>
  </si>
  <si>
    <t>Se evidencia que el riesgo y los controles son nuevos.
Para este control se identifica al área responsable en su descripción.
OTI: Se evidencia el seguimiento realizado por la 2nda y 1era línea. En el seguimiento realizado por la 1era línea, reporta el cargue de los soportes. Las evidencias se encuentran en la carpeta compartida y son congruentes con el control establecido.
Tratamiento Plan de Acción: Sin evidencia de formulación de plan de acción.</t>
  </si>
  <si>
    <t>Se evidencia que el riesgo y los controles son nuevos.
Para este control se identifica al área responsable en su descripción.
OTI: Se evidencia el seguimiento realizado por la 2nda y 1era línea. En el seguimiento realizado por la 1era línea, reporta el cargue de los soportes. Las evidencias se encuentran en la carpeta compartida son congruentes con el control establecido, sin embargo no es el registro de mesa de ayuda, ni es el tablero de control, sino una hoja de cálculo extraida de este solo con los servidores de la OTI.
Tratamiento Plan de Acción: Sin evidencia de formulación de plan de acción.</t>
  </si>
  <si>
    <t>Se evidencia que el riesgo y los controles son nuevos.
Para este control se identifica al área responsable en su descripción.
OTI: Se evidencia el seguimiento realizado por la 2nda y 1era línea. En el seguimiento realizado por la 1era línea, reportan que no se ha presentado la materialización del riesgo. Es un control correctivo, por lo que la carpeta compartida se encuentra sin evidencias.
Tratamiento Plan de Acción: Se evidencia plan de acción formulado con fecha de implementación 31/12/2024.</t>
  </si>
  <si>
    <t>s</t>
  </si>
  <si>
    <t>Se evidencia que el riesgo y los controles son nuevos, al verificar la base en Excel enviadas por la OIAC del Monitoreo del II cuatrimestre del 2024, informan que el último seguimiento fue el 29/08/2024. Sin embargo al revisar el excel SEguimiento Implementacion Contrles RC2T2024 2da Linea de defensa, no se encuentra el riesgo ni el control.   
En las carpetas de soporte se observa que al código del riesgo le están adicionando una P. El área cargo una base con el nombre “Base de Datos Muebles” donde llevan un control de los avaluó y análisis que las solicitudes que les realiza la Dirección para la Democratización de Activos Muebles de vehículos, mubles enseres y aeronaves, en los meses de abril, mayo y junio se han recibido y analizado 107 activos. 
Se le consulto a la OIAC sobre el monitorio y comunica mediante correo el 10/09/2024 que... Para el caso de los riesgos del proceso Diagnóstico y Alistamiento, a 30 de junio de 2024 no se contaba con la aprobación de la matriz de riesgos de corrupción por parte del líder de proceso, por lo que en el seguimiento de controles no se incluyeron los de este proceso, sin embargo, el área cargo las evidencias de la implementación de los controles debido a que la matriz ya estaba actualizada.</t>
  </si>
  <si>
    <t>Se evidencia que el riesgo y los controles son nuevos, al verificar la base en Excel enviadas por la OIAC del Monitoreo del II cuatrimestre del 2024, informan que el último seguimiento fue el 29/08/2024. Sin embargo al revisar el excel SEguimiento Implementacion Contrles RC2T2024 2da Linea de defensa, no se encuentra el riesgo ni el control. 
En las carpetas de soporte se observa que al código del riesgo le están adicionando una P. El área cargo cuatro (4) PDF. 
Se le consulto a la OIAC sobre el monitorio y comunica mediante correo el 10/09/2024 que... Para el caso de los riesgos del proceso Diagnóstico y Alistamiento, a 30 de junio de 2024 no se contaba con la aprobación de la matriz de riesgos de corrupción por parte del líder de proceso, por lo que en el seguimiento de controles no se incluyeron los de este proceso, sin embargo, el área cargo las evidencias de la implementación de los controles debido a que la matriz ya estaba actualizada.</t>
  </si>
  <si>
    <t>Se evidencia que el riesgo y los controles son nuevos, al verificar la base en Excel enviadas por la OIAC del Monitoreo del II cuatrimestre del 2024, informan que el último seguimiento fue el 29/08/2024. Sin embargo al revisar el excel SEguimiento Implementacion Contrles RC2T2024 2da Linea de defensa, no se encuentra el riesgo ni el control.  
Revisadas las carpetas de soportes, se encuentran vacías o no existen. 
Se le consulto a la OIAC sobre el monitorio y comunica mediante correo el 10/09/2024 que... Para el caso de los riesgos del proceso Diagnóstico y Alistamiento, a 30 de junio de 2024 no se contaba con la aprobación de la matriz de riesgos de corrupción por parte del líder de proceso, por lo que en el seguimiento de controles no se incluyeron los de este proceso, sin embargo, el área cargo las evidencias de la implementación de los controles debido a que la matriz ya estaba actualizada.</t>
  </si>
  <si>
    <t>Se evidencia que el riesgo y los controles son nuevos, al verificar la base en Excel enviadas por la OIAC del Monitoreo del II cuatrimestre del 2024, informan que el último seguimiento fue el 29/08/2024. Sin embargo al revisar el excel SEguimiento Implementacion Contrles RC2T2024 2da Linea de defensa, no se encuentra el riesgo ni el control. 
En las carpetas de soporte se observa que al código del riesgo le están adicionando una P. El área cargo una base con el nombre “Base control de asignación a lonjas” donde se evidencia que de los meses de abril y mayo se han asignado 1272 FMI a las lonjas para proceso de avaluó.
Se le consulto a la OIAC sobre el monitorio y comunica mediante correo el 10/09/2024 que... Para el caso de los riesgos del proceso Diagnóstico y Alistamiento, a 30 de junio de 2024 no se contaba con la aprobación de la matriz de riesgos de corrupción por parte del líder de proceso, por lo que en el seguimiento de controles no se incluyeron los de este proceso, sin embargo, el área cargo las evidencias de la implementación de los controles debido a que la matriz ya estaba actualizada.</t>
  </si>
  <si>
    <t>Se evidencia que el riesgo y los controles son nuevos, al verificar la base en Excel enviadas por la OIAC del Monitoreo del II cuatrimestre del 2024, informan que el último seguimiento fue el 29/08/2024. Sin embargo al revisar el excel SEguimiento Implementacion Contrles RC2T2024 2da Linea de defensa, no se encuentra el riesgo ni el control.  
En las carpetas de soporte se observa que al código del riesgo le están adicionando una P. El área cargo una base con el nombre “Base control de asignación a lonjas” donde se evidencia que de los meses de abril y mayo se han asignado 1272 FMI a las lonjas para proceso de avaluó, en la celda “FUNCIONARIO REVISOR” se evidencian campos sin diligenciar. 
Se le consulto a la OIAC sobre el monitorio y comunica mediante correo el 10/09/2024 que... Para el caso de los riesgos del proceso Diagnóstico y Alistamiento, a 30 de junio de 2024 no se contaba con la aprobación de la matriz de riesgos de corrupción por parte del líder de proceso, por lo que en el seguimiento de controles no se incluyeron los de este proceso, sin embargo, el área cargo las evidencias de la implementación de los controles debido a que la matriz ya estaba actualizada.</t>
  </si>
  <si>
    <t>Se evidencia que el riesgo y los controles son nuevos. Al verificar la base en Excel “Monitoreo riesgos de corrupción II cuatrimestre 2024” y las demás bases enviadas por la OIAC, Falta seguimiento de los controles de la primera y segunda línea, en cuento a las carpetas de los soportes se encuentran vacías.
Al revisar el excel SEguimiento Implementacion Contrles RC2T2024 2da Linea de defensa, no se encuentra el riesgo ni el control. 
Se le consulto a la OIAC sobre el monitorio y comunica mediante correo el 10/09/2024 que... Para el caso de los riesgos del proceso Diagnóstico y Alistamiento, a 30 de junio de 2024 no se contaba con la aprobación de la matriz de riesgos de corrupción por parte del líder de proceso, por lo que en el seguimiento de controles no se incluyeron los de este proceso, sin embargo, el área cargo las evidencias de la implementación de los controles debido a que la matriz ya estaba actualizada.</t>
  </si>
  <si>
    <r>
      <rPr>
        <sz val="11"/>
        <color rgb="FF000000"/>
        <rFont val="Arial"/>
      </rPr>
      <t>Se evidencia que el riesgo y los controles son nuevos. Al verificar la base en Excel “</t>
    </r>
    <r>
      <rPr>
        <sz val="11"/>
        <color rgb="FF000000"/>
        <rFont val="Arial Narrow"/>
      </rPr>
      <t>Monitoreo riesgos de corrupción II cuatrimestre 2024” y las demás bases enviadas por la OIAC, Falta seguimiento de los controles de la primera y segunda línea, en cuento a las carpetas de los soportes se encuentran vacías.
Al revisar el excel SEguimiento Implementacion Contrles RC2T2024 2da Linea de defensa, no se encuentra el riesgo ni el control. 
Se le consulto a la OIAC sobre el monitorio y comunica mediante correo el 10/09/2024 que... Para el caso de los riesgos del proceso Diagnóstico y Alistamiento, a 30 de junio de 2024 no se contaba con la aprobación de la matriz de riesgos de corrupción por parte del líder de proceso, por lo que en el seguimiento de controles no se incluyeron los de este proceso, sin embargo, el área cargo las evidencias de la implementación de los controles debido a que la matriz ya estaba actualizada.</t>
    </r>
  </si>
  <si>
    <t xml:space="preserve">Se evidencia que el riesgo y los controles son nuevos, al verificar la base en Excel enviadas por la OIAC del Monitoreo del II cuatrimestre del 2024, informan que el último seguimiento fue el 29/08/2024. Sin embargo al revisar el excel SEguimiento Implementacion Contrles RC2T2024 2da Linea de defensa, no se encuentra el riesgo ni el control. 
Al revisar las carpetas de soporte se observa que al código del riesgo le están adicionando una P.
En la carpeta de evidencias cargan como soporte 4 certificados de trabajadores que cuentan con el RAA de la Dirección Analítica alistamiento y Valoración. 
Se le consulto a la OIAC sobre el monitorio y comunica mediante correo el 10/09/2024 que... Para el caso de los riesgos del proceso Diagnóstico y Alistamiento, a 30 de junio de 2024 no se contaba con la aprobación de la matriz de riesgos de corrupción por parte del líder de proceso, por lo que en el seguimiento de controles no se incluyeron los de este proceso, sin embargo, el área cargo las evidencias de la implementación de los controles debido a que la matriz ya estaba actualizada.
</t>
  </si>
  <si>
    <t xml:space="preserve">Se evidencia que el riesgo y los controles son nuevos, al verificar la base en Excel enviadas por la OIAC del Monitoreo del II cuatrimestre del 2024, informan que el último seguimiento fue el 29/08/2024. Sin embargo al revisar el excel SEguimiento Implementacion Contrles RC2T2024 2da Linea de defensa, no se encuentra el riesgo ni el control. 
Al revisar las carpetas de soporte se observa que al código del riesgo le están adicionando una P.
En la carpeta de evidencias cargan como soporte 3 revisiones y aprobaciones de estimados de renta en PDF y una base en excel donde relacionan 101 aprobaciones. 
Se le consulto a la OIAC sobre el monitorio y comunica mediante correo el 10/09/2024 que... Para el caso de los riesgos del proceso Diagnóstico y Alistamiento, a 30 de junio de 2024 no se contaba con la aprobación de la matriz de riesgos de corrupción por parte del líder de proceso, por lo que en el seguimiento de controles no se incluyeron los de este proceso, sin embargo, el área cargo las evidencias de la implementación de los controles debido a que la matriz ya estaba actualizada.
</t>
  </si>
  <si>
    <t>Se evidencia que el riesgo y los controles son nuevos, al verificar la base en Excel enviadas por la OIAC del Monitoreo del II cuatrimestre del 2024, informan que el último seguimiento fue el 29/08/2024, Sin embargo al revisar el excel SEguimiento Implementacion Contrles RC2T2024 2da Linea de defensa, no se encuentra el riesgo ni el control. 
Las carpetas de los soportes se encuentran vacías. Falta seguimiento de los controles de la primera y segunda línea, en cuento a las carpetas de los soportes se encuentran vacías.
Se le consulto a la OIAC sobre el monitorio y comunica mediante correo el 10/09/2024 que... Para el caso de los riesgos del proceso Diagnóstico y Alistamiento, a 30 de junio de 2024 no se contaba con la aprobación de la matriz de riesgos de corrupción por parte del líder de proceso, por lo que en el seguimiento de controles no se incluyeron los de este proceso, sin embargo, el área cargo las evidencias de la implementación de los controles debido a que la matriz ya estaba actualizada.</t>
  </si>
  <si>
    <t>Se evidencia que el riesgo y los controles son nuevos, al verificar la base en Excel enviadas por la OIAC del Monitoreo del II cuatrimestre del 2024, informan que el último seguimiento fue el 29/08/2024. Sin embargo al revisar el excel SEguimiento Implementacion Contrles RC2T2024 2da Linea de defensa, no se encuentra el riesgo ni el control. 
Al revisar las carpetas de soporte se observa que al código del riesgo le están adicionando una P. En la carpeta de evidencias cargan como soporte una base en Excel donde relacionan 101estimados de renta aprobado. Sugerimos que la primera línea realice una redacción del seguimiento, con el fin que la Segunda línea pueda realizar el seguimiento y monitorio.
Se le consulto a la OIAC sobre el monitorio y comunica mediante correo el 10/09/2024 que... Para el caso de los riesgos del proceso Diagnóstico y Alistamiento, a 30 de junio de 2024 no se contaba con la aprobación de la matriz de riesgos de corrupción por parte del líder de proceso, por lo que en el seguimiento de controles no se incluyeron los de este proceso, sin embargo, el área cargo las evidencias de la implementación de los controles debido a que la matriz ya estaba actualizada.</t>
  </si>
  <si>
    <t>Se evidencia que el riesgo y los controles son nuevos, al verificar la base en Excel enviadas por la OIAC del Monitoreo del II cuatrimestre del 2024, informan que el último seguimiento fue el 29/08/2024. Sin embargo al revisar el excel SEguimiento Implementacion Contrles RC2T2024 2da Linea de defensa, no se encuentra el riesgo ni el control. 
Al revisar las carpetas de soporte se observa que al código del riesgo le están adicionando una P. En la carpeta de evidencias cargan como soporte 15 documentos. 
Se le consulto a la OIAC sobre el monitorio y comunica mediante correo el 10/09/2024 que... Para el caso de los riesgos del proceso Diagnóstico y Alistamiento, a 30 de junio de 2024 no se contaba con la aprobación de la matriz de riesgos de corrupción por parte del líder de proceso, por lo que en el seguimiento de controles no se incluyeron los de este proceso, sin embargo, el área cargo las evidencias de la implementación de los controles debido a que la matriz ya estaba actualizada.</t>
  </si>
  <si>
    <t>Se evidencia que el riesgo y los controles son nuevos. Al verificar la base en Excel “Monitoreo riesgos de corrupción II cuatrimestre 2024”  y en el  excel Seguimiento Implementacion Contrles RC2T2024 2da Linea de defensa, no se encuentra el riesgo ni el control, sin embargo, en las carpetas, se evidencian unas bases de Excel que están relacionando los FMI analizados desde el mes abril hasta el mes de junio del 2024.  
Se le consulto a la OIAC sobre el monitorio y comunica mediante correo el 10/09/2024 que... Para el caso de los riesgos del proceso Diagnóstico y Alistamiento, a 30 de junio de 2024 no se contaba con la aprobación de la matriz de riesgos de corrupción por parte del líder de proceso, por lo que en el seguimiento de controles no se incluyeron los de este proceso, sin embargo, el área cargo las evidencias de la implementación de los controles debido a que la matriz ya estaba actualizada.</t>
  </si>
  <si>
    <t xml:space="preserve">Se evidencia que el riesgo y los controles son nuevos. Al verificar la base en Excel “Monitoreo riesgos de corrupción II cuatrimestre 2024” y en el  excel Seguimiento Implementacion Contrles RC2T2024 2da Linea de defensa, no se encuentra el riesgo ni el control. 
Las carpetas de los soportes se encuentran vacías. Falta seguimiento de los controles de la primera y segunda línea.
En el Excel “Mapa Final” comunican: Revisar y actualizar la información documentada relacionada con alistamiento/ Edwin Manrique/ fecha implementación/31/12/2024. </t>
  </si>
  <si>
    <r>
      <rPr>
        <sz val="11"/>
        <color rgb="FF000000"/>
        <rFont val="Arial"/>
      </rPr>
      <t xml:space="preserve">Se evidencia que el riesgo y los controles son nuevos y al verificar la base en Excel enviadas por la OIAC del Monitoreo del II cuatrimestre del 2024, informan que el último seguimiento fue el 29/08/2024. Sin embargo al revisar el excel SEguimiento Implementacion Contrles RC2T2024 2da Linea de defensa, no se encuentra el riesgo ni el control. 
Al revisar las carpetas de soporte se observa que al código del riesgo le están adicionando una P y presentan una relación en Excel con dos casos analizados de Rom. 
Se le consulto a la OIAC sobre el monitorio y comunica mediante correo el 10/09/2024 que... </t>
    </r>
    <r>
      <rPr>
        <i/>
        <sz val="11"/>
        <color rgb="FF000000"/>
        <rFont val="Arial"/>
      </rPr>
      <t xml:space="preserve">Para el caso de los riesgos del proceso Diagnóstico y Alistamiento, a 30 de junio de 2024 no se contaba con la aprobación de la matriz de riesgos de corrupción por parte del líder de proceso, por lo que en el seguimiento de controles no se incluyeron los de este proceso, sin embargo, el área cargo las evidencias de la implementación de los controles debido a que la matriz ya estaba actualizada.
</t>
    </r>
  </si>
  <si>
    <t>Se evidencia que el riesgo y los controles son nuevos y al verificar la base en Excel enviadas por la OIAC del Monitoreo del II cuatrimestre del 2024, informan que el último seguimiento fue el 04/07/2024.Sin embargo al revisar el excel SEguimiento Implementacion Contrles RC2T2024 2da Linea de defensa, no se encuentra el riesgo ni el control.  
Al revisar las carpetas de soporte se encuentran vacías o no existen. 
Falta seguimiento y evidencias de los controles de la primera y segunda línea.</t>
  </si>
  <si>
    <t>Se evidencia que el riesgo y los controles son nuevos y al verificar la base en Excel enviadas por la OIAC del Monitoreo del II cuatrimestre del 2024, informan que el último seguimiento fue el 04/07/2024.Sin embargo al revisar el excel SEguimiento Implementacion Contrles RC2T2024 2da Linea de defensa, no se encuentra el riesgo ni el control.
Informan, que el control no requiere evidencia.   
Falta seguimiento y evidencias de los controles de la primera y segunda línea.</t>
  </si>
  <si>
    <t>Se evidencia que el riesgo y los controles son nuevos. Al verificar la base en Excel “Monitoreo riesgos de corrupción II cuatrimestre 2024” y el  excel Seguimiento Implementacion Contrles RC2T2024 2da Linea de defensa, no se encuentra el riesgo ni el control. 
Falta seguimiento de los controles de la primera y segunda línea, en cuento a las carpetas de los soportes se encuentran vacías.</t>
  </si>
  <si>
    <t xml:space="preserve">Se evidencia que el riesgo y los controles son nuevos y al verificar la base en Excel enviadas por la OIAC del Monitoreo del II cuatrimestre del 2024, informan que el último seguimiento fue el 27/082024.Sin embargo al revisar el excel Seguimiento Implementacion Contrles RC2T2024 2da Linea de defensa, no se encuentra el riesgo ni el control. 
Al revisar las carpetas de soporte se encuentran vacías o no existen. Falta seguimiento y evidencias de los controles de la primera y segunda línea.
Se le consulto a la OIAC sobre el monitorio y comunica mediante correo el 10/09/2024 que... La OIAC revisó una a una las evidencias cargadas por las áreas y registró en matriz de seguimiento las observaciones a lugar. El 22 de agosto envío correo a líderes de proceso con el seguimiento a implementación de controles para que quienes estaban pendientes se pusieran al día con el cargue de evidencias. En ese momento se cierra el seguimiento que realiza esta Oficina, por lo que si requieren las evidencias en mención deben solicitarlas directamente a las áreas quienes son las encargadas de implementar los controles y cuentan con las evidencias.
</t>
  </si>
  <si>
    <t xml:space="preserve">El profesional delegado de la Vicepresidencia de Activos Muebles e Inmuebles como secretario del Comité cada vez que este sesiona revisa las fichas de enajenación temprana remitidas por parte de las Direcciones Territoriales, verificando la causal de enajenación temprana seleccionada, su justificación y el correcto diligenciamiento de la ficha junto con sus soportes. En caso de reportarse un bien improductivo, se revisará la base de datos de productividad con el fin de confirmar su estado. Como evidencia queda la relación de los casos discutidos en el comité.
</t>
  </si>
  <si>
    <r>
      <t xml:space="preserve">Se evidencia que el riesgo y los controles son nuevos y al verificar la base en Excel enviadas por la OIAC del Monitoreo del II cuatrimestre del 2024, informan que el último seguimiento fue el 27/082024. 
El excel Seguimiento Implementacion Contrles RC2T2024 2da Linea de defensa, no se encuentra el riesgo ni el control. 
Falta seguimiento y evidencias de los controles de la primera y segunda línea. 
Se le consulto a la OIAC sobre el monitorio y comunica mediante correo el 10/09/2024 que... </t>
    </r>
    <r>
      <rPr>
        <i/>
        <sz val="11"/>
        <color rgb="FF000000"/>
        <rFont val="Arial"/>
      </rPr>
      <t>La OIAC revisó una a una las evidencias cargadas por las áreas y registró en matriz de seguimiento las observaciones a lugar. El 22 de agosto envío correo a líderes de proceso con el seguimiento a implementación de controles para que quienes estaban pendientes se pusieran al día con el cargue de evidencias. En ese momento se cierra el seguimiento que realiza esta Oficina, por lo que si requieren las evidencias en mención deben solicitarlas directamente a las áreas quienes son las encargadas de implementar los controles y cuentan con las evidencias.</t>
    </r>
  </si>
  <si>
    <t xml:space="preserve">Se evidencia que el riesgo y los controles son nuevos y al verificar la base en Excel enviadas por la OIAC del Monitoreo del II cuatrimestre del 2024, informan que el último seguimiento fue el 27/082024. Sin embargo al revisar el excel SEguimiento Implementacion Contrles RC2T2024 2da Linea de defensa, no se encuentra el riesgo ni el control. 
Al revisar las carpetas de soporte se encuentran vacías o no existen. 
Falta seguimiento y evidencias de los controles de la primera y segunda línea.
</t>
  </si>
  <si>
    <t xml:space="preserve">
Se evidencia que el riesgo y los controles son nuevos y al verificar la base en Excel enviadas por la OIAC del Monitoreo del II cuatrimestre del 2024, informan que el último seguimiento fue el 18/07/2024. Sin embargo al revisar el excel SEguimiento Implementacion Contrles RC2T2024 2da Linea de defensa, no se encuentra el riesgo ni el control. 
Al revisar las carpetas de soporte se encuentran vacías o no existe. Falta seguimiento y evidencias de los controles de la primera y segunda línea.
Falta seguimiento y evidencias de los controles de la primera y segunda línea.
</t>
  </si>
  <si>
    <t xml:space="preserve">
Se evidencia que el riesgo y los controles son nuevos y al verificar la base en Excel enviadas por la OIAC del Monitoreo del II cuatrimestre del 2024, informan que el último seguimiento fue el 18/07/2024. Sin embargo al revisar el excel SEguimiento Implementacion COntrles RC2T2024 2da Linea de defensa, no se encuentra el riesgo ni el control. 
Al revisar las carpetas de soporte se encuentran vacías o no existe. Falta seguimiento y evidencias de los controles de la primera y segunda línea.
Falta seguimiento y evidencias de los controles de la primera y segunda línea.
</t>
  </si>
  <si>
    <t xml:space="preserve">
Se evidencia que el riesgo y los controles son nuevos y al verificar la base en Excel enviadas por la OIAC del Monitoreo del II cuatrimestre del 2024, informan que el último seguimiento fue el 18/07/2024. Sin embargo al revisar el excel SEguimiento Implementacion COntrles RC2T2024 2da Linea de defensa, no se encuentra el riesgo ni el control. 
Al revisar las carpetas de soporte se encuentran vacías o no existe. Falta seguimiento y evidencias de los controles de la primera y segunda línea.
Falta seguimiento y evidencias de los controles de la primera y segunda línea.
</t>
  </si>
  <si>
    <t xml:space="preserve">
Se evidencia que el riesgo y los controles son nuevos y al verificar la base en Excel enviadas por la OIAC del Monitoreo del II cuatrimestre del 2024, informan que el último seguimiento fue el 18/07/2024.
En el excel SEguimiento Implementacion COntrles RC2T2024 2da Linea de defensa, no se encuentra el riesgo ni el control. 
Falta seguimiento y evidencias de los controles de la primera y segunda línea.
</t>
  </si>
  <si>
    <t xml:space="preserve">Se evidencia que el riesgo y los controles son nuevos. Al verificar la base en Excel “Monitoreo riesgos de corrupción II cuatrimestre 2024” y las demás bases, enviadas por la OIAC, Falta seguimiento de los controles de la primera y segunda línea, en cuento a las carpetas de los soportes se encuentran vacías o no existe  la carpeta de la dependencia.
Al revisar el excel Seguimiento Implementacion Contrles RC2T2024 2da Linea de defensa, no se encuentra el riesgo ni el control registrados. </t>
  </si>
  <si>
    <t xml:space="preserve">Se evidencia que el riesgo y los controles son nuevos. Al verificar la base en Excel “Monitoreo riesgos de corrupción II cuatrimestre 2024” y las demás bases, enviadas por la OIAC, Falta seguimiento de los controles de la primera y segunda línea, en cuento a las carpetas de los soportes se encuentran vacías.
Al revisar el excel Seguimiento Implementacion Contrles RC2T2024 2da Linea de defensa, no se encuentra el riesgo ni el control registrados. 
</t>
  </si>
  <si>
    <t xml:space="preserve">Se evidencia que el riesgo y los controles son nuevos. Al verificar la base en Excel “Monitoreo riesgos de corrupción II cuatrimestre 2024” y las demás bases, enviadas por la OIAC, Falta seguimiento de los controles de la primera y segunda línea, en cuento a las carpetas de los soportes se encuentran vacías.
Al revisar el excel Seguimiento Implementacion Contrles RC2T2024 2da Linea de defensa, no se encuentra el riesgo ni el control registrados. </t>
  </si>
  <si>
    <t xml:space="preserve">Se evidencia que el riesgo y los controles son nuevos y al verificar el seguimiento del II cuatrimestre del 2024, falta seguimiento y evidencias de los controles de la primera y segunda línea, de acuerdo con las bases en Excel enviadas por la OIAC y en las carpetas de evidencias se encuentran vacías.
Al revisar el excel Seguimiento Implementacion Contrles RC2T2024 2da Linea de defensa, no se encuentra el riesgo ni el control registrado. </t>
  </si>
  <si>
    <r>
      <t xml:space="preserve">Se evidencia que el riesgo y los controles son nuevos y al verificar el seguimiento del II cuatrimestre del 2024, falta seguimiento y evidencias de los controles de la primera y segunda línea, de acuerdo con las bases en Excel enviadas por la OIAC y en las carpetas de evidencias  se encuentran vacías.  
Al revisar el excel Seguimiento Implementacion Contrles RC2T2024 2da Linea de defensa, no se encuentra el riesgo ni el control.
En al hoja de Excel Mapa final comunican: </t>
    </r>
    <r>
      <rPr>
        <i/>
        <sz val="11"/>
        <color rgb="FF000000"/>
        <rFont val="Arial"/>
      </rPr>
      <t xml:space="preserve">Se solicitara la validación por parte de la figura según el mecanismo de administración, en el informe de gestión o acta de asamblea,  respecto a la gestión de revisor fiscal, así como el inicio de acciones legales en los casos que se requiera./ VP Sociedades/  fecha de implementacion 31/12/2024. </t>
    </r>
  </si>
  <si>
    <t xml:space="preserve">Se evidencia que el riesgo y los controles son nuevos y al verificar la base en Excel enviadas por la OIAC del Monitoreo del II cuatrimestre del 2024, informan que el último seguimiento fue el 27/08/2024. Sin embargo al revisar el excel Seguimiento Implementacion Contrles RC2T2024 2da Linea de defensa, no se encuentra el riesgo ni el control relacionado.  
Al revisar las carpetas de soporte se encuentran vacías. Falta seguimiento y evidencias de los controles de la primera y segunda línea. 
</t>
  </si>
  <si>
    <r>
      <rPr>
        <sz val="11"/>
        <color rgb="FF000000"/>
        <rFont val="Arial"/>
      </rPr>
      <t>Se evidencia que el riesgo y los controles son nuevos y al verificar la base en Excel enviadas por la OIAC del Monitoreo del II cuatrimestre del 2024, informan que el último seguimiento fue el 27/08/2024. Sin embargo al revisar el excel SEguimiento Implementacion COntrles RC2T2024 2da Linea de defensa, no se encuentra el riesgo ni el control relacionado.  
Al revisar las carpetas de soporte se encuentran vacías. Falta seguimiento y evidencias de los controles de la primera y segunda línea.  
En lo referente a “</t>
    </r>
    <r>
      <rPr>
        <i/>
        <sz val="11"/>
        <color rgb="FF000000"/>
        <rFont val="Arial Narrow"/>
      </rPr>
      <t xml:space="preserve">Control se deja sin evidencia ya que los soportes se cargan en el aplicativo dispuesto para este fin.”  </t>
    </r>
    <r>
      <rPr>
        <sz val="11"/>
        <color rgb="FF000000"/>
        <rFont val="Arial Narrow"/>
      </rPr>
      <t>Se les sugiere, establecer un control sobre la primera y segunda línea.</t>
    </r>
    <r>
      <rPr>
        <i/>
        <sz val="11"/>
        <color rgb="FF000000"/>
        <rFont val="Arial Narrow"/>
      </rPr>
      <t xml:space="preserve"> 
</t>
    </r>
    <r>
      <rPr>
        <sz val="11"/>
        <color rgb="FF000000"/>
        <rFont val="Arial Narrow"/>
      </rPr>
      <t xml:space="preserve">
</t>
    </r>
  </si>
  <si>
    <t xml:space="preserve">Se evidencia que el riesgo y los controles son nuevos y al verificar la base en Excel enviadas por la OIAC del Monitoreo del II cuatrimestre del 2024, informan que el último seguimiento fue el 27/08/2024. Sin embargo al revisar el excel Seguimiento Implementacion Contrles RC2T2024 2da Linea de defensa, no se encuentra el riesgo ni el control relacionado.  
Al revisar las carpetas de soporte se encuentran vacías. Falta seguimiento y evidencias de los controles de la primera y segunda línea. 
</t>
  </si>
  <si>
    <t xml:space="preserve">Se evidencia que el riesgo y los controles son nuevos y al verificar la base en Excel enviadas por la OIAC del Monitoreo del II cuatrimestre del 2024, informan que el último seguimiento fue el 27/08/2024. Sin embargo al revisar el excel Seguimiento Implementacion Contrles RC2T2024 2da Linea de defensa, no se encuentra el riesgo ni el control. 
Al revisar las carpetas de soporte se encuentran vacías. falta seguimiento y evidencias de los controles de la primera y segunda línea.
En la hoja de Excel " mapa Final” se evidencia que comunican: Realizar el comparativo de las validaciones con el inventario mensual/ Dirección de Gobierno, Control y Democratización de Sociedades / Dirección de Seguimiento y Control a Liquidaciones fecha de implementación 31/10/2024, situación que no corresponde a lo descrito en el control. 
</t>
  </si>
  <si>
    <t>Económico</t>
  </si>
  <si>
    <t>Evitar</t>
  </si>
  <si>
    <t>Reputacional</t>
  </si>
  <si>
    <t>Económico y Reputacional</t>
  </si>
  <si>
    <t>Plan de accion (solo para la opción reducir)</t>
  </si>
  <si>
    <t>Finalizado</t>
  </si>
  <si>
    <t>Sin iniciar</t>
  </si>
  <si>
    <t>Daños Activos Fisicos</t>
  </si>
  <si>
    <t>Ejecucion y Administracion de procesos</t>
  </si>
  <si>
    <t>Fallas Tecnologicas</t>
  </si>
  <si>
    <t>Fraude Externo</t>
  </si>
  <si>
    <t>Fraude Interno</t>
  </si>
  <si>
    <t>Relaciones Laborales</t>
  </si>
  <si>
    <t>Usuarios, productos y practicas , organizacionales</t>
  </si>
  <si>
    <t>Procesos</t>
  </si>
  <si>
    <t xml:space="preserve">Criterios para definir el nivel de probabilidad </t>
  </si>
  <si>
    <t>Al menos 1 vez en los últimos 5 años</t>
  </si>
  <si>
    <t>Relacionamiento Estratégico y Alianzas Público - Populares</t>
  </si>
  <si>
    <t>Comunicación Estratégica y Atención a las Ciudadanías</t>
  </si>
  <si>
    <t>Criterios para definir probabilidad</t>
  </si>
  <si>
    <t>Mantenimiento y Soporte de Aplicaciones</t>
  </si>
  <si>
    <t>Registro Sustancial</t>
  </si>
  <si>
    <t>Registro Material</t>
  </si>
  <si>
    <t>Reducir</t>
  </si>
  <si>
    <t>Aceptar</t>
  </si>
  <si>
    <r>
      <t>El control evaluado se encuentra sin relación en el “Seguimiento Implementación Controles RC2T2024 2da Línea de defensa”. Asimismo, no se cuenta con evidencias en la carpeta compartida por la OIAC.</t>
    </r>
    <r>
      <rPr>
        <sz val="9"/>
        <rFont val="Aptos"/>
        <family val="2"/>
        <charset val="1"/>
      </rPr>
      <t> </t>
    </r>
  </si>
  <si>
    <r>
      <rPr>
        <sz val="9"/>
        <rFont val="Aptos"/>
      </rPr>
      <t>El control evaluado se encuentra sin relación en el “Seguimiento Implementación Controles RC2T2024 2da Línea de defensa”. Asimismo, no se cuenta con evidencias en la carpeta compartida por la OIAC.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</si>
</sst>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3" x14ac:knownFonts="1">
    <font>
      <sz val="11"/>
      <color theme="1"/>
      <name val="Calibri"/>
      <family val="2"/>
      <scheme val="minor"/>
    </font>
    <font>
      <sz val="10"/>
      <color rgb="FF000000"/>
      <name val="Arial Narrow"/>
      <family val="2"/>
    </font>
    <font>
      <sz val="10"/>
      <color theme="1"/>
      <name val="Calibri"/>
      <family val="2"/>
      <scheme val="minor"/>
    </font>
    <font>
      <sz val="16"/>
      <color theme="1"/>
      <name val="Calibri"/>
      <family val="2"/>
      <scheme val="minor"/>
    </font>
    <font>
      <sz val="28"/>
      <color theme="1"/>
      <name val="Calibri"/>
      <family val="2"/>
      <scheme val="minor"/>
    </font>
    <font>
      <b/>
      <sz val="40"/>
      <color rgb="FF000000"/>
      <name val="Calibri"/>
      <family val="2"/>
    </font>
    <font>
      <b/>
      <sz val="12"/>
      <color rgb="FF000000"/>
      <name val="Calibri"/>
      <family val="2"/>
    </font>
    <font>
      <b/>
      <sz val="28"/>
      <color rgb="FF000000"/>
      <name val="Calibri"/>
      <family val="2"/>
    </font>
    <font>
      <b/>
      <sz val="36"/>
      <color rgb="FF000000"/>
      <name val="Calibri"/>
      <family val="2"/>
    </font>
    <font>
      <sz val="18"/>
      <color theme="1"/>
      <name val="Arial Narrow"/>
      <family val="2"/>
    </font>
    <font>
      <b/>
      <sz val="18"/>
      <color rgb="FF000000"/>
      <name val="Calibri"/>
      <family val="2"/>
    </font>
    <font>
      <b/>
      <sz val="22"/>
      <color theme="1"/>
      <name val="Arial Narrow"/>
      <family val="2"/>
    </font>
    <font>
      <sz val="24"/>
      <color theme="1"/>
      <name val="Arial Narrow"/>
      <family val="2"/>
    </font>
    <font>
      <b/>
      <sz val="24"/>
      <color rgb="FF000000"/>
      <name val="Calibri"/>
      <family val="2"/>
    </font>
    <font>
      <b/>
      <sz val="20"/>
      <color theme="1"/>
      <name val="Calibri"/>
      <family val="2"/>
      <scheme val="minor"/>
    </font>
    <font>
      <sz val="10"/>
      <name val="Arial"/>
      <family val="2"/>
    </font>
    <font>
      <sz val="12"/>
      <name val="Times New Roman"/>
      <family val="1"/>
    </font>
    <font>
      <sz val="11"/>
      <color theme="1"/>
      <name val="Arial"/>
      <family val="2"/>
    </font>
    <font>
      <sz val="11"/>
      <name val="Arial"/>
      <family val="2"/>
    </font>
    <font>
      <b/>
      <sz val="11"/>
      <color theme="1"/>
      <name val="Arial"/>
      <family val="2"/>
    </font>
    <font>
      <sz val="10"/>
      <color theme="1"/>
      <name val="Arial"/>
      <family val="2"/>
    </font>
    <font>
      <b/>
      <sz val="11"/>
      <color theme="0"/>
      <name val="Arial"/>
      <family val="2"/>
    </font>
    <font>
      <b/>
      <sz val="9"/>
      <color theme="1"/>
      <name val="Arial"/>
      <family val="2"/>
    </font>
    <font>
      <sz val="9"/>
      <color theme="1"/>
      <name val="Arial"/>
      <family val="2"/>
    </font>
    <font>
      <sz val="11"/>
      <color rgb="FF000000"/>
      <name val="Arial"/>
      <family val="2"/>
    </font>
    <font>
      <sz val="10"/>
      <color rgb="FF000000"/>
      <name val="Arial"/>
      <family val="2"/>
    </font>
    <font>
      <b/>
      <sz val="10"/>
      <color theme="1"/>
      <name val="Arial"/>
      <family val="2"/>
    </font>
    <font>
      <b/>
      <sz val="10"/>
      <color rgb="FF000000"/>
      <name val="Arial"/>
      <family val="2"/>
    </font>
    <font>
      <b/>
      <sz val="10"/>
      <color theme="0"/>
      <name val="Arial"/>
    </font>
    <font>
      <sz val="10"/>
      <color theme="0"/>
      <name val="Arial"/>
    </font>
    <font>
      <sz val="11"/>
      <color rgb="FF000000"/>
      <name val="Arial"/>
      <charset val="1"/>
    </font>
    <font>
      <b/>
      <sz val="15"/>
      <color theme="0"/>
      <name val="Arial"/>
      <family val="2"/>
    </font>
    <font>
      <sz val="11"/>
      <color theme="1"/>
      <name val="Arial"/>
    </font>
    <font>
      <sz val="11"/>
      <color rgb="FF000000"/>
      <name val="Arial"/>
    </font>
    <font>
      <i/>
      <sz val="11"/>
      <color rgb="FF000000"/>
      <name val="Arial Narrow"/>
    </font>
    <font>
      <sz val="11"/>
      <color rgb="FF000000"/>
      <name val="Arial Narrow"/>
    </font>
    <font>
      <sz val="11"/>
      <color rgb="FF000000"/>
      <name val="Arial Narrow"/>
      <charset val="1"/>
    </font>
    <font>
      <sz val="8"/>
      <color rgb="FF000000"/>
      <name val="Arial Narrow"/>
    </font>
    <font>
      <b/>
      <sz val="8"/>
      <color rgb="FF000000"/>
      <name val="Arial Narrow"/>
    </font>
    <font>
      <sz val="8"/>
      <name val="Arial Narrow"/>
    </font>
    <font>
      <sz val="8"/>
      <color rgb="FF000000"/>
      <name val="Arial"/>
    </font>
    <font>
      <sz val="8"/>
      <name val="Arial"/>
    </font>
    <font>
      <sz val="10"/>
      <name val="Arial Narrow"/>
    </font>
    <font>
      <sz val="10"/>
      <color rgb="FF000000"/>
      <name val="Arial Narrow"/>
    </font>
    <font>
      <sz val="10"/>
      <color rgb="FF000000"/>
      <name val="Arial Narrow"/>
      <charset val="1"/>
    </font>
    <font>
      <b/>
      <sz val="8"/>
      <color rgb="FF000000"/>
      <name val="Arial"/>
    </font>
    <font>
      <b/>
      <sz val="10"/>
      <color rgb="FF000000"/>
      <name val="Arial Narrow"/>
    </font>
    <font>
      <b/>
      <sz val="8"/>
      <name val="Arial Narrow"/>
    </font>
    <font>
      <sz val="10"/>
      <color theme="1"/>
      <name val="Arial"/>
    </font>
    <font>
      <sz val="8"/>
      <color theme="1"/>
      <name val="Arial Narrow"/>
    </font>
    <font>
      <b/>
      <sz val="8"/>
      <color theme="0"/>
      <name val="Arial Narrow"/>
    </font>
    <font>
      <i/>
      <sz val="10"/>
      <color rgb="FF000000"/>
      <name val="Franklin Gothic Book"/>
      <family val="2"/>
    </font>
    <font>
      <sz val="10"/>
      <color rgb="FF000000"/>
      <name val="Franklin Gothic Book"/>
      <family val="2"/>
    </font>
    <font>
      <i/>
      <sz val="11"/>
      <color rgb="FF000000"/>
      <name val="Arial"/>
    </font>
    <font>
      <sz val="9"/>
      <name val="Arial Narrow"/>
    </font>
    <font>
      <sz val="9"/>
      <color rgb="FF000000"/>
      <name val="Arial Narrow"/>
      <family val="2"/>
    </font>
    <font>
      <sz val="9"/>
      <name val="Arial"/>
    </font>
    <font>
      <sz val="9"/>
      <name val="Aptos"/>
      <family val="2"/>
      <charset val="1"/>
    </font>
    <font>
      <sz val="9"/>
      <name val="Aptos"/>
    </font>
    <font>
      <sz val="11"/>
      <name val="Calibri"/>
      <family val="2"/>
      <scheme val="minor"/>
    </font>
    <font>
      <b/>
      <sz val="10"/>
      <color theme="0"/>
      <name val="Arial"/>
      <family val="2"/>
    </font>
    <font>
      <b/>
      <sz val="9"/>
      <color theme="0"/>
      <name val="Arial"/>
      <family val="2"/>
    </font>
    <font>
      <sz val="9"/>
      <color theme="0"/>
      <name val="Arial"/>
      <family val="2"/>
    </font>
  </fonts>
  <fills count="13">
    <fill>
      <patternFill patternType="none"/>
    </fill>
    <fill>
      <patternFill patternType="gray125"/>
    </fill>
    <fill>
      <patternFill patternType="solid">
        <fgColor theme="0"/>
        <bgColor indexed="64"/>
      </patternFill>
    </fill>
    <fill>
      <patternFill patternType="solid">
        <fgColor rgb="FF92D050"/>
        <bgColor indexed="64"/>
      </patternFill>
    </fill>
    <fill>
      <patternFill patternType="solid">
        <fgColor rgb="FFD9D9D9"/>
        <bgColor indexed="64"/>
      </patternFill>
    </fill>
    <fill>
      <patternFill patternType="solid">
        <fgColor rgb="FFE26B0A"/>
        <bgColor indexed="64"/>
      </patternFill>
    </fill>
    <fill>
      <patternFill patternType="solid">
        <fgColor rgb="FFC00000"/>
        <bgColor indexed="64"/>
      </patternFill>
    </fill>
    <fill>
      <patternFill patternType="solid">
        <fgColor rgb="FFFFFF00"/>
        <bgColor indexed="64"/>
      </patternFill>
    </fill>
    <fill>
      <patternFill patternType="solid">
        <fgColor rgb="FFFE1978"/>
        <bgColor indexed="64"/>
      </patternFill>
    </fill>
    <fill>
      <patternFill patternType="solid">
        <fgColor rgb="FFB61978"/>
        <bgColor indexed="64"/>
      </patternFill>
    </fill>
    <fill>
      <patternFill patternType="solid">
        <fgColor rgb="FF6E1978"/>
        <bgColor indexed="64"/>
      </patternFill>
    </fill>
    <fill>
      <patternFill patternType="solid">
        <fgColor rgb="FFFFFFFF"/>
        <bgColor indexed="64"/>
      </patternFill>
    </fill>
    <fill>
      <patternFill patternType="solid">
        <fgColor rgb="FFFFFFFF"/>
        <bgColor rgb="FF000000"/>
      </patternFill>
    </fill>
  </fills>
  <borders count="117">
    <border>
      <left/>
      <right/>
      <top/>
      <bottom/>
      <diagonal/>
    </border>
    <border>
      <left style="dotted">
        <color rgb="FFF79646"/>
      </left>
      <right style="dotted">
        <color rgb="FFF79646"/>
      </right>
      <top style="dotted">
        <color rgb="FFF79646"/>
      </top>
      <bottom style="dotted">
        <color rgb="FFF79646"/>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right/>
      <top style="medium">
        <color indexed="64"/>
      </top>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thin">
        <color theme="0"/>
      </left>
      <right/>
      <top/>
      <bottom style="thin">
        <color theme="0"/>
      </bottom>
      <diagonal/>
    </border>
    <border>
      <left/>
      <right/>
      <top/>
      <bottom style="thin">
        <color theme="0"/>
      </bottom>
      <diagonal/>
    </border>
    <border>
      <left style="thin">
        <color theme="0"/>
      </left>
      <right style="thin">
        <color theme="0"/>
      </right>
      <top/>
      <bottom style="thin">
        <color theme="0"/>
      </bottom>
      <diagonal/>
    </border>
    <border>
      <left style="thin">
        <color theme="0"/>
      </left>
      <right style="thin">
        <color theme="0"/>
      </right>
      <top style="thin">
        <color theme="0"/>
      </top>
      <bottom/>
      <diagonal/>
    </border>
    <border>
      <left style="thin">
        <color rgb="FF6E1978"/>
      </left>
      <right style="thin">
        <color rgb="FF6E1978"/>
      </right>
      <top style="thin">
        <color rgb="FF6E1978"/>
      </top>
      <bottom style="thin">
        <color rgb="FF6E1978"/>
      </bottom>
      <diagonal/>
    </border>
    <border>
      <left style="medium">
        <color rgb="FF6E1978"/>
      </left>
      <right/>
      <top style="medium">
        <color rgb="FF6E1978"/>
      </top>
      <bottom/>
      <diagonal/>
    </border>
    <border>
      <left/>
      <right/>
      <top style="medium">
        <color rgb="FF6E1978"/>
      </top>
      <bottom/>
      <diagonal/>
    </border>
    <border>
      <left style="medium">
        <color rgb="FF6E1978"/>
      </left>
      <right/>
      <top/>
      <bottom style="thin">
        <color theme="0"/>
      </bottom>
      <diagonal/>
    </border>
    <border>
      <left style="medium">
        <color rgb="FF6E1978"/>
      </left>
      <right style="thin">
        <color theme="0"/>
      </right>
      <top style="thin">
        <color theme="0"/>
      </top>
      <bottom/>
      <diagonal/>
    </border>
    <border>
      <left style="medium">
        <color rgb="FF6E1978"/>
      </left>
      <right style="thin">
        <color rgb="FF6E1978"/>
      </right>
      <top style="thin">
        <color rgb="FF6E1978"/>
      </top>
      <bottom style="thin">
        <color rgb="FF6E1978"/>
      </bottom>
      <diagonal/>
    </border>
    <border>
      <left style="thin">
        <color rgb="FF6E1978"/>
      </left>
      <right style="medium">
        <color rgb="FF6E1978"/>
      </right>
      <top style="thin">
        <color rgb="FF6E1978"/>
      </top>
      <bottom style="thin">
        <color rgb="FF6E1978"/>
      </bottom>
      <diagonal/>
    </border>
    <border>
      <left style="thin">
        <color theme="0"/>
      </left>
      <right/>
      <top style="thin">
        <color theme="0"/>
      </top>
      <bottom/>
      <diagonal/>
    </border>
    <border>
      <left style="thin">
        <color rgb="FF6E1978"/>
      </left>
      <right/>
      <top style="thin">
        <color rgb="FF6E1978"/>
      </top>
      <bottom style="thin">
        <color rgb="FF6E1978"/>
      </bottom>
      <diagonal/>
    </border>
    <border>
      <left/>
      <right style="medium">
        <color rgb="FF6E1978"/>
      </right>
      <top/>
      <bottom style="medium">
        <color rgb="FF6E1978"/>
      </bottom>
      <diagonal/>
    </border>
    <border>
      <left style="thin">
        <color rgb="FF6E1978"/>
      </left>
      <right style="thin">
        <color rgb="FF6E1978"/>
      </right>
      <top/>
      <bottom style="thin">
        <color rgb="FF6E1978"/>
      </bottom>
      <diagonal/>
    </border>
    <border>
      <left style="thin">
        <color rgb="FF6E1978"/>
      </left>
      <right style="medium">
        <color rgb="FF6E1978"/>
      </right>
      <top/>
      <bottom style="thin">
        <color rgb="FF6E1978"/>
      </bottom>
      <diagonal/>
    </border>
    <border>
      <left style="medium">
        <color rgb="FF6E1978"/>
      </left>
      <right style="thin">
        <color rgb="FF6E1978"/>
      </right>
      <top style="medium">
        <color rgb="FF6E1978"/>
      </top>
      <bottom style="thin">
        <color rgb="FF6E1978"/>
      </bottom>
      <diagonal/>
    </border>
    <border>
      <left style="thin">
        <color rgb="FF6E1978"/>
      </left>
      <right style="thin">
        <color rgb="FF6E1978"/>
      </right>
      <top style="medium">
        <color rgb="FF6E1978"/>
      </top>
      <bottom style="thin">
        <color rgb="FF6E1978"/>
      </bottom>
      <diagonal/>
    </border>
    <border>
      <left style="medium">
        <color rgb="FF6E1978"/>
      </left>
      <right style="thin">
        <color rgb="FF6E1978"/>
      </right>
      <top style="thin">
        <color rgb="FF6E1978"/>
      </top>
      <bottom/>
      <diagonal/>
    </border>
    <border>
      <left style="thin">
        <color rgb="FF6E1978"/>
      </left>
      <right style="thin">
        <color rgb="FF6E1978"/>
      </right>
      <top style="thin">
        <color rgb="FF6E1978"/>
      </top>
      <bottom/>
      <diagonal/>
    </border>
    <border>
      <left/>
      <right style="thin">
        <color rgb="FF6E1978"/>
      </right>
      <top style="thin">
        <color rgb="FF6E1978"/>
      </top>
      <bottom style="thin">
        <color rgb="FF6E1978"/>
      </bottom>
      <diagonal/>
    </border>
    <border>
      <left/>
      <right/>
      <top/>
      <bottom style="medium">
        <color rgb="FF6E1978"/>
      </bottom>
      <diagonal/>
    </border>
    <border>
      <left style="medium">
        <color rgb="FF6E1978"/>
      </left>
      <right/>
      <top/>
      <bottom style="medium">
        <color rgb="FF6E1978"/>
      </bottom>
      <diagonal/>
    </border>
    <border>
      <left style="medium">
        <color rgb="FF000000"/>
      </left>
      <right/>
      <top style="medium">
        <color rgb="FF000000"/>
      </top>
      <bottom/>
      <diagonal/>
    </border>
    <border>
      <left style="medium">
        <color indexed="64"/>
      </left>
      <right/>
      <top style="medium">
        <color rgb="FF000000"/>
      </top>
      <bottom/>
      <diagonal/>
    </border>
    <border>
      <left style="medium">
        <color indexed="64"/>
      </left>
      <right style="medium">
        <color rgb="FF000000"/>
      </right>
      <top style="medium">
        <color rgb="FF000000"/>
      </top>
      <bottom/>
      <diagonal/>
    </border>
    <border>
      <left style="thin">
        <color indexed="64"/>
      </left>
      <right style="medium">
        <color rgb="FF000000"/>
      </right>
      <top style="medium">
        <color rgb="FF000000"/>
      </top>
      <bottom/>
      <diagonal/>
    </border>
    <border>
      <left/>
      <right/>
      <top style="medium">
        <color rgb="FF000000"/>
      </top>
      <bottom/>
      <diagonal/>
    </border>
    <border>
      <left style="thin">
        <color indexed="64"/>
      </left>
      <right/>
      <top style="medium">
        <color rgb="FF000000"/>
      </top>
      <bottom/>
      <diagonal/>
    </border>
    <border>
      <left style="medium">
        <color rgb="FF6E1978"/>
      </left>
      <right/>
      <top/>
      <bottom/>
      <diagonal/>
    </border>
    <border>
      <left/>
      <right style="medium">
        <color rgb="FF6E1978"/>
      </right>
      <top style="medium">
        <color rgb="FF6E1978"/>
      </top>
      <bottom/>
      <diagonal/>
    </border>
    <border>
      <left/>
      <right style="medium">
        <color rgb="FF6E1978"/>
      </right>
      <top/>
      <bottom/>
      <diagonal/>
    </border>
    <border>
      <left style="medium">
        <color rgb="FF000000"/>
      </left>
      <right/>
      <top style="medium">
        <color rgb="FF000000"/>
      </top>
      <bottom style="medium">
        <color rgb="FF000000"/>
      </bottom>
      <diagonal/>
    </border>
    <border>
      <left style="medium">
        <color indexed="64"/>
      </left>
      <right/>
      <top style="medium">
        <color rgb="FF000000"/>
      </top>
      <bottom style="medium">
        <color rgb="FF000000"/>
      </bottom>
      <diagonal/>
    </border>
    <border>
      <left/>
      <right style="medium">
        <color rgb="FF000000"/>
      </right>
      <top style="medium">
        <color rgb="FF000000"/>
      </top>
      <bottom/>
      <diagonal/>
    </border>
    <border>
      <left style="thin">
        <color rgb="FF000000"/>
      </left>
      <right style="thin">
        <color rgb="FF000000"/>
      </right>
      <top style="thin">
        <color rgb="FF000000"/>
      </top>
      <bottom style="thin">
        <color rgb="FF000000"/>
      </bottom>
      <diagonal/>
    </border>
    <border>
      <left style="medium">
        <color rgb="FF000000"/>
      </left>
      <right style="thin">
        <color rgb="FF6E1978"/>
      </right>
      <top style="medium">
        <color rgb="FF000000"/>
      </top>
      <bottom style="thin">
        <color rgb="FF6E1978"/>
      </bottom>
      <diagonal/>
    </border>
    <border>
      <left style="thin">
        <color rgb="FF6E1978"/>
      </left>
      <right style="thin">
        <color rgb="FF6E1978"/>
      </right>
      <top style="medium">
        <color rgb="FF000000"/>
      </top>
      <bottom style="thin">
        <color rgb="FF6E1978"/>
      </bottom>
      <diagonal/>
    </border>
    <border>
      <left style="medium">
        <color rgb="FF000000"/>
      </left>
      <right style="thin">
        <color rgb="FF6E1978"/>
      </right>
      <top style="thin">
        <color rgb="FF6E1978"/>
      </top>
      <bottom style="thin">
        <color rgb="FF6E1978"/>
      </bottom>
      <diagonal/>
    </border>
    <border>
      <left style="medium">
        <color rgb="FF000000"/>
      </left>
      <right style="thin">
        <color rgb="FF6E1978"/>
      </right>
      <top style="thin">
        <color rgb="FF6E1978"/>
      </top>
      <bottom style="medium">
        <color rgb="FF000000"/>
      </bottom>
      <diagonal/>
    </border>
    <border>
      <left style="thin">
        <color rgb="FF6E1978"/>
      </left>
      <right style="thin">
        <color rgb="FF6E1978"/>
      </right>
      <top style="thin">
        <color rgb="FF6E1978"/>
      </top>
      <bottom style="medium">
        <color rgb="FF000000"/>
      </bottom>
      <diagonal/>
    </border>
    <border>
      <left style="thin">
        <color rgb="FF6E1978"/>
      </left>
      <right/>
      <top style="thin">
        <color rgb="FF6E1978"/>
      </top>
      <bottom/>
      <diagonal/>
    </border>
    <border>
      <left style="thin">
        <color rgb="FF6E1978"/>
      </left>
      <right/>
      <top style="medium">
        <color rgb="FF000000"/>
      </top>
      <bottom style="thin">
        <color rgb="FF6E1978"/>
      </bottom>
      <diagonal/>
    </border>
    <border>
      <left style="thin">
        <color rgb="FF000000"/>
      </left>
      <right style="medium">
        <color rgb="FF000000"/>
      </right>
      <top style="medium">
        <color rgb="FF000000"/>
      </top>
      <bottom style="thin">
        <color rgb="FF000000"/>
      </bottom>
      <diagonal/>
    </border>
    <border>
      <left style="thin">
        <color rgb="FF000000"/>
      </left>
      <right style="medium">
        <color rgb="FF000000"/>
      </right>
      <top/>
      <bottom/>
      <diagonal/>
    </border>
    <border>
      <left style="thin">
        <color rgb="FF6E1978"/>
      </left>
      <right/>
      <top style="thin">
        <color rgb="FF6E1978"/>
      </top>
      <bottom style="medium">
        <color rgb="FF000000"/>
      </bottom>
      <diagonal/>
    </border>
    <border>
      <left style="thin">
        <color rgb="FF000000"/>
      </left>
      <right style="medium">
        <color rgb="FF000000"/>
      </right>
      <top style="thin">
        <color rgb="FF000000"/>
      </top>
      <bottom style="medium">
        <color rgb="FF000000"/>
      </bottom>
      <diagonal/>
    </border>
    <border>
      <left style="medium">
        <color rgb="FF000000"/>
      </left>
      <right style="thin">
        <color rgb="FF6E1978"/>
      </right>
      <top/>
      <bottom style="thin">
        <color rgb="FF6E1978"/>
      </bottom>
      <diagonal/>
    </border>
    <border>
      <left style="thin">
        <color rgb="FF6E1978"/>
      </left>
      <right style="medium">
        <color rgb="FF000000"/>
      </right>
      <top/>
      <bottom style="thin">
        <color rgb="FF6E1978"/>
      </bottom>
      <diagonal/>
    </border>
    <border>
      <left style="thin">
        <color rgb="FF000000"/>
      </left>
      <right style="thin">
        <color rgb="FF000000"/>
      </right>
      <top style="thin">
        <color rgb="FF000000"/>
      </top>
      <bottom style="thin">
        <color rgb="FF6E1978"/>
      </bottom>
      <diagonal/>
    </border>
    <border>
      <left style="thin">
        <color rgb="FF000000"/>
      </left>
      <right style="thin">
        <color rgb="FF000000"/>
      </right>
      <top style="thin">
        <color rgb="FF6E1978"/>
      </top>
      <bottom style="thin">
        <color rgb="FF000000"/>
      </bottom>
      <diagonal/>
    </border>
    <border>
      <left style="thin">
        <color rgb="FF6E1978"/>
      </left>
      <right style="medium">
        <color rgb="FF000000"/>
      </right>
      <top style="thin">
        <color rgb="FF6E1978"/>
      </top>
      <bottom/>
      <diagonal/>
    </border>
    <border>
      <left style="medium">
        <color rgb="FF000000"/>
      </left>
      <right style="medium">
        <color rgb="FF000000"/>
      </right>
      <top style="medium">
        <color rgb="FF000000"/>
      </top>
      <bottom/>
      <diagonal/>
    </border>
    <border>
      <left style="medium">
        <color rgb="FF000000"/>
      </left>
      <right style="medium">
        <color rgb="FF000000"/>
      </right>
      <top/>
      <bottom style="medium">
        <color rgb="FF000000"/>
      </bottom>
      <diagonal/>
    </border>
    <border>
      <left/>
      <right style="medium">
        <color rgb="FF000000"/>
      </right>
      <top style="medium">
        <color indexed="64"/>
      </top>
      <bottom style="medium">
        <color rgb="FF000000"/>
      </bottom>
      <diagonal/>
    </border>
    <border>
      <left style="medium">
        <color rgb="FF000000"/>
      </left>
      <right style="thin">
        <color indexed="64"/>
      </right>
      <top style="medium">
        <color rgb="FF6E1978"/>
      </top>
      <bottom style="medium">
        <color rgb="FF000000"/>
      </bottom>
      <diagonal/>
    </border>
    <border>
      <left style="thin">
        <color indexed="64"/>
      </left>
      <right style="thin">
        <color indexed="64"/>
      </right>
      <top style="medium">
        <color rgb="FF6E1978"/>
      </top>
      <bottom style="medium">
        <color rgb="FF000000"/>
      </bottom>
      <diagonal/>
    </border>
    <border>
      <left style="thin">
        <color indexed="64"/>
      </left>
      <right style="medium">
        <color rgb="FF6E1978"/>
      </right>
      <top style="medium">
        <color rgb="FF6E1978"/>
      </top>
      <bottom style="medium">
        <color rgb="FF000000"/>
      </bottom>
      <diagonal/>
    </border>
    <border>
      <left/>
      <right style="thin">
        <color indexed="64"/>
      </right>
      <top style="medium">
        <color rgb="FF000000"/>
      </top>
      <bottom style="medium">
        <color rgb="FF000000"/>
      </bottom>
      <diagonal/>
    </border>
    <border>
      <left style="thin">
        <color indexed="64"/>
      </left>
      <right style="thin">
        <color indexed="64"/>
      </right>
      <top style="medium">
        <color rgb="FF000000"/>
      </top>
      <bottom style="medium">
        <color rgb="FF000000"/>
      </bottom>
      <diagonal/>
    </border>
    <border>
      <left style="thin">
        <color indexed="64"/>
      </left>
      <right style="medium">
        <color rgb="FF000000"/>
      </right>
      <top style="medium">
        <color rgb="FF000000"/>
      </top>
      <bottom style="medium">
        <color rgb="FF000000"/>
      </bottom>
      <diagonal/>
    </border>
    <border>
      <left style="medium">
        <color rgb="FF000000"/>
      </left>
      <right style="thin">
        <color indexed="64"/>
      </right>
      <top style="medium">
        <color rgb="FF000000"/>
      </top>
      <bottom style="medium">
        <color rgb="FF000000"/>
      </bottom>
      <diagonal/>
    </border>
    <border>
      <left style="thin">
        <color indexed="64"/>
      </left>
      <right/>
      <top style="medium">
        <color rgb="FF000000"/>
      </top>
      <bottom style="medium">
        <color rgb="FF000000"/>
      </bottom>
      <diagonal/>
    </border>
    <border>
      <left style="thin">
        <color indexed="64"/>
      </left>
      <right style="medium">
        <color indexed="64"/>
      </right>
      <top style="medium">
        <color rgb="FF000000"/>
      </top>
      <bottom style="medium">
        <color rgb="FF000000"/>
      </bottom>
      <diagonal/>
    </border>
    <border>
      <left/>
      <right/>
      <top style="medium">
        <color rgb="FF000000"/>
      </top>
      <bottom style="medium">
        <color rgb="FF000000"/>
      </bottom>
      <diagonal/>
    </border>
    <border>
      <left style="medium">
        <color rgb="FF000000"/>
      </left>
      <right style="thin">
        <color indexed="64"/>
      </right>
      <top/>
      <bottom style="medium">
        <color rgb="FF000000"/>
      </bottom>
      <diagonal/>
    </border>
    <border>
      <left style="thin">
        <color indexed="64"/>
      </left>
      <right style="thin">
        <color indexed="64"/>
      </right>
      <top/>
      <bottom style="medium">
        <color rgb="FF000000"/>
      </bottom>
      <diagonal/>
    </border>
    <border>
      <left style="thin">
        <color indexed="64"/>
      </left>
      <right/>
      <top/>
      <bottom style="medium">
        <color rgb="FF000000"/>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style="thin">
        <color rgb="FF000000"/>
      </right>
      <top style="medium">
        <color rgb="FF000000"/>
      </top>
      <bottom/>
      <diagonal/>
    </border>
    <border>
      <left style="thin">
        <color indexed="64"/>
      </left>
      <right style="thin">
        <color indexed="64"/>
      </right>
      <top/>
      <bottom/>
      <diagonal/>
    </border>
    <border>
      <left style="thin">
        <color indexed="64"/>
      </left>
      <right/>
      <top style="medium">
        <color indexed="64"/>
      </top>
      <bottom/>
      <diagonal/>
    </border>
    <border>
      <left style="medium">
        <color rgb="FF000000"/>
      </left>
      <right style="thin">
        <color indexed="64"/>
      </right>
      <top style="medium">
        <color rgb="FF000000"/>
      </top>
      <bottom/>
      <diagonal/>
    </border>
    <border>
      <left style="thin">
        <color indexed="64"/>
      </left>
      <right style="thin">
        <color indexed="64"/>
      </right>
      <top style="medium">
        <color rgb="FF000000"/>
      </top>
      <bottom/>
      <diagonal/>
    </border>
    <border>
      <left/>
      <right style="thin">
        <color indexed="64"/>
      </right>
      <top style="medium">
        <color rgb="FF000000"/>
      </top>
      <bottom/>
      <diagonal/>
    </border>
    <border>
      <left style="thin">
        <color indexed="64"/>
      </left>
      <right style="medium">
        <color indexed="64"/>
      </right>
      <top style="medium">
        <color rgb="FF000000"/>
      </top>
      <bottom/>
      <diagonal/>
    </border>
    <border>
      <left style="medium">
        <color rgb="FF000000"/>
      </left>
      <right style="medium">
        <color rgb="FF000000"/>
      </right>
      <top/>
      <bottom/>
      <diagonal/>
    </border>
    <border>
      <left style="medium">
        <color indexed="64"/>
      </left>
      <right style="medium">
        <color rgb="FF000000"/>
      </right>
      <top style="medium">
        <color rgb="FF000000"/>
      </top>
      <bottom style="medium">
        <color rgb="FF000000"/>
      </bottom>
      <diagonal/>
    </border>
    <border>
      <left style="medium">
        <color rgb="FF000000"/>
      </left>
      <right style="thin">
        <color indexed="64"/>
      </right>
      <top/>
      <bottom/>
      <diagonal/>
    </border>
    <border>
      <left style="thin">
        <color indexed="64"/>
      </left>
      <right/>
      <top/>
      <bottom/>
      <diagonal/>
    </border>
    <border>
      <left style="thin">
        <color rgb="FF6E1978"/>
      </left>
      <right style="thin">
        <color rgb="FF6E1978"/>
      </right>
      <top/>
      <bottom style="medium">
        <color rgb="FF000000"/>
      </bottom>
      <diagonal/>
    </border>
    <border>
      <left style="thin">
        <color rgb="FF000000"/>
      </left>
      <right style="thin">
        <color rgb="FF000000"/>
      </right>
      <top style="medium">
        <color rgb="FF000000"/>
      </top>
      <bottom style="thin">
        <color rgb="FF000000"/>
      </bottom>
      <diagonal/>
    </border>
    <border>
      <left style="medium">
        <color indexed="64"/>
      </left>
      <right style="thin">
        <color rgb="FF000000"/>
      </right>
      <top style="medium">
        <color indexed="64"/>
      </top>
      <bottom style="thin">
        <color rgb="FF000000"/>
      </bottom>
      <diagonal/>
    </border>
    <border>
      <left style="thin">
        <color rgb="FF000000"/>
      </left>
      <right style="thin">
        <color rgb="FF000000"/>
      </right>
      <top style="medium">
        <color indexed="64"/>
      </top>
      <bottom style="thin">
        <color rgb="FF000000"/>
      </bottom>
      <diagonal/>
    </border>
    <border>
      <left style="thin">
        <color rgb="FF000000"/>
      </left>
      <right style="medium">
        <color indexed="64"/>
      </right>
      <top style="medium">
        <color indexed="64"/>
      </top>
      <bottom style="thin">
        <color rgb="FF000000"/>
      </bottom>
      <diagonal/>
    </border>
    <border>
      <left style="medium">
        <color indexed="64"/>
      </left>
      <right style="thin">
        <color rgb="FF000000"/>
      </right>
      <top style="thin">
        <color rgb="FF000000"/>
      </top>
      <bottom style="thin">
        <color rgb="FF000000"/>
      </bottom>
      <diagonal/>
    </border>
    <border>
      <left style="thin">
        <color rgb="FF000000"/>
      </left>
      <right style="medium">
        <color indexed="64"/>
      </right>
      <top style="thin">
        <color rgb="FF000000"/>
      </top>
      <bottom style="thin">
        <color rgb="FF000000"/>
      </bottom>
      <diagonal/>
    </border>
    <border>
      <left style="medium">
        <color indexed="64"/>
      </left>
      <right style="thin">
        <color rgb="FF000000"/>
      </right>
      <top style="thin">
        <color rgb="FF000000"/>
      </top>
      <bottom/>
      <diagonal/>
    </border>
    <border>
      <left style="thin">
        <color rgb="FF000000"/>
      </left>
      <right style="medium">
        <color indexed="64"/>
      </right>
      <top style="thin">
        <color rgb="FF000000"/>
      </top>
      <bottom/>
      <diagonal/>
    </border>
    <border>
      <left style="medium">
        <color indexed="64"/>
      </left>
      <right style="thin">
        <color rgb="FF000000"/>
      </right>
      <top style="medium">
        <color rgb="FF000000"/>
      </top>
      <bottom style="thin">
        <color rgb="FF000000"/>
      </bottom>
      <diagonal/>
    </border>
    <border>
      <left style="thin">
        <color rgb="FF000000"/>
      </left>
      <right style="medium">
        <color indexed="64"/>
      </right>
      <top style="medium">
        <color rgb="FF000000"/>
      </top>
      <bottom style="thin">
        <color rgb="FF000000"/>
      </bottom>
      <diagonal/>
    </border>
    <border>
      <left style="medium">
        <color indexed="64"/>
      </left>
      <right style="thin">
        <color rgb="FF000000"/>
      </right>
      <top style="medium">
        <color rgb="FF000000"/>
      </top>
      <bottom/>
      <diagonal/>
    </border>
    <border>
      <left style="thin">
        <color rgb="FF000000"/>
      </left>
      <right style="medium">
        <color indexed="64"/>
      </right>
      <top style="medium">
        <color rgb="FF000000"/>
      </top>
      <bottom/>
      <diagonal/>
    </border>
    <border>
      <left style="medium">
        <color indexed="64"/>
      </left>
      <right style="thin">
        <color rgb="FF000000"/>
      </right>
      <top style="thin">
        <color rgb="FF000000"/>
      </top>
      <bottom style="medium">
        <color indexed="64"/>
      </bottom>
      <diagonal/>
    </border>
    <border>
      <left style="thin">
        <color rgb="FF000000"/>
      </left>
      <right style="thin">
        <color rgb="FF000000"/>
      </right>
      <top style="thin">
        <color rgb="FF000000"/>
      </top>
      <bottom style="medium">
        <color indexed="64"/>
      </bottom>
      <diagonal/>
    </border>
    <border>
      <left style="thin">
        <color rgb="FF000000"/>
      </left>
      <right style="medium">
        <color indexed="64"/>
      </right>
      <top style="thin">
        <color rgb="FF000000"/>
      </top>
      <bottom style="medium">
        <color indexed="64"/>
      </bottom>
      <diagonal/>
    </border>
  </borders>
  <cellStyleXfs count="4">
    <xf numFmtId="0" fontId="0" fillId="0" borderId="0"/>
    <xf numFmtId="0" fontId="15" fillId="0" borderId="0"/>
    <xf numFmtId="0" fontId="16" fillId="0" borderId="0"/>
    <xf numFmtId="0" fontId="2" fillId="0" borderId="0"/>
  </cellStyleXfs>
  <cellXfs count="474">
    <xf numFmtId="0" fontId="0" fillId="0" borderId="0" xfId="0"/>
    <xf numFmtId="0" fontId="2" fillId="0" borderId="0" xfId="0" applyFont="1"/>
    <xf numFmtId="0" fontId="1" fillId="0" borderId="1" xfId="0" applyFont="1" applyBorder="1" applyAlignment="1">
      <alignment horizontal="left" vertical="center" wrapText="1" indent="1" readingOrder="1"/>
    </xf>
    <xf numFmtId="0" fontId="6" fillId="5" borderId="2" xfId="0" applyFont="1" applyFill="1" applyBorder="1" applyAlignment="1" applyProtection="1">
      <alignment horizontal="center" vertical="center" wrapText="1" readingOrder="1"/>
      <protection hidden="1"/>
    </xf>
    <xf numFmtId="0" fontId="6" fillId="5" borderId="9" xfId="0" applyFont="1" applyFill="1" applyBorder="1" applyAlignment="1" applyProtection="1">
      <alignment horizontal="center" vertical="center" wrapText="1" readingOrder="1"/>
      <protection hidden="1"/>
    </xf>
    <xf numFmtId="0" fontId="6" fillId="5" borderId="3" xfId="0" applyFont="1" applyFill="1" applyBorder="1" applyAlignment="1" applyProtection="1">
      <alignment horizontal="center" vertical="center" wrapText="1" readingOrder="1"/>
      <protection hidden="1"/>
    </xf>
    <xf numFmtId="0" fontId="6" fillId="6" borderId="2" xfId="0" applyFont="1" applyFill="1" applyBorder="1" applyAlignment="1" applyProtection="1">
      <alignment horizontal="center" wrapText="1" readingOrder="1"/>
      <protection hidden="1"/>
    </xf>
    <xf numFmtId="0" fontId="6" fillId="6" borderId="9" xfId="0" applyFont="1" applyFill="1" applyBorder="1" applyAlignment="1" applyProtection="1">
      <alignment horizontal="center" wrapText="1" readingOrder="1"/>
      <protection hidden="1"/>
    </xf>
    <xf numFmtId="0" fontId="6" fillId="6" borderId="3" xfId="0" applyFont="1" applyFill="1" applyBorder="1" applyAlignment="1" applyProtection="1">
      <alignment horizontal="center" wrapText="1" readingOrder="1"/>
      <protection hidden="1"/>
    </xf>
    <xf numFmtId="0" fontId="6" fillId="5" borderId="4" xfId="0" applyFont="1" applyFill="1" applyBorder="1" applyAlignment="1" applyProtection="1">
      <alignment horizontal="center" vertical="center" wrapText="1" readingOrder="1"/>
      <protection hidden="1"/>
    </xf>
    <xf numFmtId="0" fontId="6" fillId="5" borderId="0" xfId="0" applyFont="1" applyFill="1" applyAlignment="1" applyProtection="1">
      <alignment horizontal="center" vertical="center" wrapText="1" readingOrder="1"/>
      <protection hidden="1"/>
    </xf>
    <xf numFmtId="0" fontId="6" fillId="5" borderId="5" xfId="0" applyFont="1" applyFill="1" applyBorder="1" applyAlignment="1" applyProtection="1">
      <alignment horizontal="center" vertical="center" wrapText="1" readingOrder="1"/>
      <protection hidden="1"/>
    </xf>
    <xf numFmtId="0" fontId="6" fillId="6" borderId="4" xfId="0" applyFont="1" applyFill="1" applyBorder="1" applyAlignment="1" applyProtection="1">
      <alignment horizontal="center" wrapText="1" readingOrder="1"/>
      <protection hidden="1"/>
    </xf>
    <xf numFmtId="0" fontId="6" fillId="6" borderId="0" xfId="0" applyFont="1" applyFill="1" applyAlignment="1" applyProtection="1">
      <alignment horizontal="center" wrapText="1" readingOrder="1"/>
      <protection hidden="1"/>
    </xf>
    <xf numFmtId="0" fontId="6" fillId="6" borderId="5" xfId="0" applyFont="1" applyFill="1" applyBorder="1" applyAlignment="1" applyProtection="1">
      <alignment horizontal="center" wrapText="1" readingOrder="1"/>
      <protection hidden="1"/>
    </xf>
    <xf numFmtId="0" fontId="6" fillId="5" borderId="6" xfId="0" applyFont="1" applyFill="1" applyBorder="1" applyAlignment="1" applyProtection="1">
      <alignment horizontal="center" vertical="center" wrapText="1" readingOrder="1"/>
      <protection hidden="1"/>
    </xf>
    <xf numFmtId="0" fontId="6" fillId="5" borderId="8" xfId="0" applyFont="1" applyFill="1" applyBorder="1" applyAlignment="1" applyProtection="1">
      <alignment horizontal="center" vertical="center" wrapText="1" readingOrder="1"/>
      <protection hidden="1"/>
    </xf>
    <xf numFmtId="0" fontId="6" fillId="5" borderId="7" xfId="0" applyFont="1" applyFill="1" applyBorder="1" applyAlignment="1" applyProtection="1">
      <alignment horizontal="center" vertical="center" wrapText="1" readingOrder="1"/>
      <protection hidden="1"/>
    </xf>
    <xf numFmtId="0" fontId="6" fillId="6" borderId="6" xfId="0" applyFont="1" applyFill="1" applyBorder="1" applyAlignment="1" applyProtection="1">
      <alignment horizontal="center" wrapText="1" readingOrder="1"/>
      <protection hidden="1"/>
    </xf>
    <xf numFmtId="0" fontId="6" fillId="6" borderId="8" xfId="0" applyFont="1" applyFill="1" applyBorder="1" applyAlignment="1" applyProtection="1">
      <alignment horizontal="center" wrapText="1" readingOrder="1"/>
      <protection hidden="1"/>
    </xf>
    <xf numFmtId="0" fontId="6" fillId="6" borderId="7" xfId="0" applyFont="1" applyFill="1" applyBorder="1" applyAlignment="1" applyProtection="1">
      <alignment horizontal="center" wrapText="1" readingOrder="1"/>
      <protection hidden="1"/>
    </xf>
    <xf numFmtId="0" fontId="6" fillId="7" borderId="2" xfId="0" applyFont="1" applyFill="1" applyBorder="1" applyAlignment="1" applyProtection="1">
      <alignment horizontal="center" wrapText="1" readingOrder="1"/>
      <protection hidden="1"/>
    </xf>
    <xf numFmtId="0" fontId="6" fillId="7" borderId="9" xfId="0" applyFont="1" applyFill="1" applyBorder="1" applyAlignment="1" applyProtection="1">
      <alignment horizontal="center" wrapText="1" readingOrder="1"/>
      <protection hidden="1"/>
    </xf>
    <xf numFmtId="0" fontId="6" fillId="7" borderId="3" xfId="0" applyFont="1" applyFill="1" applyBorder="1" applyAlignment="1" applyProtection="1">
      <alignment horizontal="center" wrapText="1" readingOrder="1"/>
      <protection hidden="1"/>
    </xf>
    <xf numFmtId="0" fontId="6" fillId="7" borderId="4" xfId="0" applyFont="1" applyFill="1" applyBorder="1" applyAlignment="1" applyProtection="1">
      <alignment horizontal="center" wrapText="1" readingOrder="1"/>
      <protection hidden="1"/>
    </xf>
    <xf numFmtId="0" fontId="6" fillId="7" borderId="0" xfId="0" applyFont="1" applyFill="1" applyAlignment="1" applyProtection="1">
      <alignment horizontal="center" wrapText="1" readingOrder="1"/>
      <protection hidden="1"/>
    </xf>
    <xf numFmtId="0" fontId="6" fillId="7" borderId="5" xfId="0" applyFont="1" applyFill="1" applyBorder="1" applyAlignment="1" applyProtection="1">
      <alignment horizontal="center" wrapText="1" readingOrder="1"/>
      <protection hidden="1"/>
    </xf>
    <xf numFmtId="0" fontId="6" fillId="7" borderId="6" xfId="0" applyFont="1" applyFill="1" applyBorder="1" applyAlignment="1" applyProtection="1">
      <alignment horizontal="center" wrapText="1" readingOrder="1"/>
      <protection hidden="1"/>
    </xf>
    <xf numFmtId="0" fontId="6" fillId="7" borderId="8" xfId="0" applyFont="1" applyFill="1" applyBorder="1" applyAlignment="1" applyProtection="1">
      <alignment horizontal="center" wrapText="1" readingOrder="1"/>
      <protection hidden="1"/>
    </xf>
    <xf numFmtId="0" fontId="6" fillId="7" borderId="7" xfId="0" applyFont="1" applyFill="1" applyBorder="1" applyAlignment="1" applyProtection="1">
      <alignment horizontal="center" wrapText="1" readingOrder="1"/>
      <protection hidden="1"/>
    </xf>
    <xf numFmtId="0" fontId="6" fillId="3" borderId="2" xfId="0" applyFont="1" applyFill="1" applyBorder="1" applyAlignment="1" applyProtection="1">
      <alignment horizontal="center" wrapText="1" readingOrder="1"/>
      <protection hidden="1"/>
    </xf>
    <xf numFmtId="0" fontId="6" fillId="3" borderId="9" xfId="0" applyFont="1" applyFill="1" applyBorder="1" applyAlignment="1" applyProtection="1">
      <alignment horizontal="center" wrapText="1" readingOrder="1"/>
      <protection hidden="1"/>
    </xf>
    <xf numFmtId="0" fontId="6" fillId="3" borderId="3" xfId="0" applyFont="1" applyFill="1" applyBorder="1" applyAlignment="1" applyProtection="1">
      <alignment horizontal="center" wrapText="1" readingOrder="1"/>
      <protection hidden="1"/>
    </xf>
    <xf numFmtId="0" fontId="6" fillId="3" borderId="4" xfId="0" applyFont="1" applyFill="1" applyBorder="1" applyAlignment="1" applyProtection="1">
      <alignment horizontal="center" wrapText="1" readingOrder="1"/>
      <protection hidden="1"/>
    </xf>
    <xf numFmtId="0" fontId="6" fillId="3" borderId="0" xfId="0" applyFont="1" applyFill="1" applyAlignment="1" applyProtection="1">
      <alignment horizontal="center" wrapText="1" readingOrder="1"/>
      <protection hidden="1"/>
    </xf>
    <xf numFmtId="0" fontId="6" fillId="3" borderId="5" xfId="0" applyFont="1" applyFill="1" applyBorder="1" applyAlignment="1" applyProtection="1">
      <alignment horizontal="center" wrapText="1" readingOrder="1"/>
      <protection hidden="1"/>
    </xf>
    <xf numFmtId="0" fontId="6" fillId="3" borderId="6" xfId="0" applyFont="1" applyFill="1" applyBorder="1" applyAlignment="1" applyProtection="1">
      <alignment horizontal="center" wrapText="1" readingOrder="1"/>
      <protection hidden="1"/>
    </xf>
    <xf numFmtId="0" fontId="6" fillId="3" borderId="8" xfId="0" applyFont="1" applyFill="1" applyBorder="1" applyAlignment="1" applyProtection="1">
      <alignment horizontal="center" wrapText="1" readingOrder="1"/>
      <protection hidden="1"/>
    </xf>
    <xf numFmtId="0" fontId="6" fillId="3" borderId="7" xfId="0" applyFont="1" applyFill="1" applyBorder="1" applyAlignment="1" applyProtection="1">
      <alignment horizontal="center" wrapText="1" readingOrder="1"/>
      <protection hidden="1"/>
    </xf>
    <xf numFmtId="0" fontId="10" fillId="7" borderId="9" xfId="0" applyFont="1" applyFill="1" applyBorder="1" applyAlignment="1" applyProtection="1">
      <alignment horizontal="center" wrapText="1" readingOrder="1"/>
      <protection hidden="1"/>
    </xf>
    <xf numFmtId="0" fontId="0" fillId="2" borderId="0" xfId="0" applyFill="1"/>
    <xf numFmtId="0" fontId="3" fillId="2" borderId="0" xfId="0" applyFont="1" applyFill="1" applyAlignment="1">
      <alignment vertical="center"/>
    </xf>
    <xf numFmtId="0" fontId="17" fillId="2" borderId="0" xfId="0" applyFont="1" applyFill="1"/>
    <xf numFmtId="0" fontId="17" fillId="0" borderId="0" xfId="0" applyFont="1"/>
    <xf numFmtId="0" fontId="17" fillId="0" borderId="0" xfId="0" applyFont="1" applyAlignment="1">
      <alignment vertical="center"/>
    </xf>
    <xf numFmtId="0" fontId="19" fillId="0" borderId="0" xfId="0" applyFont="1" applyAlignment="1">
      <alignment horizontal="left" vertical="center"/>
    </xf>
    <xf numFmtId="0" fontId="17" fillId="0" borderId="0" xfId="0" applyFont="1" applyAlignment="1">
      <alignment horizontal="center" vertical="center"/>
    </xf>
    <xf numFmtId="0" fontId="23" fillId="0" borderId="0" xfId="0" applyFont="1"/>
    <xf numFmtId="0" fontId="22" fillId="0" borderId="0" xfId="0" applyFont="1"/>
    <xf numFmtId="0" fontId="17" fillId="0" borderId="22" xfId="0" applyFont="1" applyBorder="1" applyAlignment="1" applyProtection="1">
      <alignment horizontal="center" vertical="center" wrapText="1"/>
      <protection locked="0"/>
    </xf>
    <xf numFmtId="0" fontId="17" fillId="0" borderId="22" xfId="0" applyFont="1" applyBorder="1" applyAlignment="1">
      <alignment horizontal="center" vertical="center"/>
    </xf>
    <xf numFmtId="0" fontId="17" fillId="0" borderId="22" xfId="0" applyFont="1" applyBorder="1" applyAlignment="1">
      <alignment horizontal="center" vertical="center" wrapText="1"/>
    </xf>
    <xf numFmtId="0" fontId="21" fillId="8" borderId="21" xfId="0" applyFont="1" applyFill="1" applyBorder="1" applyAlignment="1">
      <alignment horizontal="center" vertical="center" wrapText="1"/>
    </xf>
    <xf numFmtId="0" fontId="21" fillId="8" borderId="21" xfId="0" applyFont="1" applyFill="1" applyBorder="1" applyAlignment="1">
      <alignment horizontal="center" vertical="center" textRotation="90" wrapText="1"/>
    </xf>
    <xf numFmtId="0" fontId="21" fillId="8" borderId="21" xfId="0" applyFont="1" applyFill="1" applyBorder="1" applyAlignment="1">
      <alignment horizontal="center" vertical="center"/>
    </xf>
    <xf numFmtId="0" fontId="21" fillId="8" borderId="26" xfId="0" applyFont="1" applyFill="1" applyBorder="1" applyAlignment="1">
      <alignment horizontal="center" vertical="center" textRotation="90"/>
    </xf>
    <xf numFmtId="0" fontId="17" fillId="0" borderId="24" xfId="0" applyFont="1" applyBorder="1" applyAlignment="1">
      <alignment vertical="center"/>
    </xf>
    <xf numFmtId="0" fontId="17" fillId="0" borderId="39" xfId="0" applyFont="1" applyBorder="1" applyAlignment="1">
      <alignment vertical="center"/>
    </xf>
    <xf numFmtId="0" fontId="17" fillId="0" borderId="0" xfId="0" applyFont="1" applyAlignment="1">
      <alignment vertical="center" wrapText="1"/>
    </xf>
    <xf numFmtId="0" fontId="19" fillId="0" borderId="24" xfId="0" applyFont="1" applyBorder="1" applyAlignment="1">
      <alignment vertical="center"/>
    </xf>
    <xf numFmtId="0" fontId="19" fillId="0" borderId="0" xfId="0" applyFont="1" applyAlignment="1">
      <alignment vertical="center"/>
    </xf>
    <xf numFmtId="0" fontId="19" fillId="0" borderId="39" xfId="0" applyFont="1" applyBorder="1" applyAlignment="1">
      <alignment vertical="center"/>
    </xf>
    <xf numFmtId="0" fontId="17" fillId="2" borderId="24" xfId="0" applyFont="1" applyFill="1" applyBorder="1"/>
    <xf numFmtId="0" fontId="17" fillId="0" borderId="24" xfId="0" applyFont="1" applyBorder="1"/>
    <xf numFmtId="0" fontId="17" fillId="2" borderId="39" xfId="0" applyFont="1" applyFill="1" applyBorder="1"/>
    <xf numFmtId="0" fontId="17" fillId="0" borderId="39" xfId="0" applyFont="1" applyBorder="1"/>
    <xf numFmtId="0" fontId="17" fillId="0" borderId="24" xfId="0" applyFont="1" applyBorder="1" applyAlignment="1">
      <alignment vertical="center" wrapText="1"/>
    </xf>
    <xf numFmtId="0" fontId="17" fillId="0" borderId="24" xfId="0" applyFont="1" applyBorder="1" applyAlignment="1">
      <alignment horizontal="left" vertical="center"/>
    </xf>
    <xf numFmtId="0" fontId="30" fillId="0" borderId="0" xfId="0" applyFont="1" applyAlignment="1">
      <alignment horizontal="left" vertical="center"/>
    </xf>
    <xf numFmtId="0" fontId="30" fillId="11" borderId="0" xfId="0" applyFont="1" applyFill="1" applyAlignment="1">
      <alignment horizontal="left" vertical="center"/>
    </xf>
    <xf numFmtId="0" fontId="17" fillId="0" borderId="35" xfId="0" applyFont="1" applyBorder="1" applyAlignment="1">
      <alignment horizontal="center" vertical="center"/>
    </xf>
    <xf numFmtId="0" fontId="17" fillId="2" borderId="32" xfId="0" applyFont="1" applyFill="1" applyBorder="1" applyAlignment="1">
      <alignment horizontal="center" vertical="center"/>
    </xf>
    <xf numFmtId="0" fontId="17" fillId="0" borderId="33" xfId="0" applyFont="1" applyBorder="1" applyAlignment="1">
      <alignment horizontal="left" vertical="center" wrapText="1"/>
    </xf>
    <xf numFmtId="0" fontId="30" fillId="11" borderId="0" xfId="0" applyFont="1" applyFill="1" applyAlignment="1">
      <alignment horizontal="left"/>
    </xf>
    <xf numFmtId="0" fontId="30" fillId="0" borderId="0" xfId="0" applyFont="1" applyAlignment="1">
      <alignment horizontal="left"/>
    </xf>
    <xf numFmtId="0" fontId="21" fillId="8" borderId="29" xfId="0" applyFont="1" applyFill="1" applyBorder="1" applyAlignment="1">
      <alignment horizontal="left" vertical="center" wrapText="1"/>
    </xf>
    <xf numFmtId="0" fontId="20" fillId="0" borderId="22" xfId="0" applyFont="1" applyBorder="1" applyAlignment="1" applyProtection="1">
      <alignment horizontal="left" vertical="center" wrapText="1"/>
      <protection locked="0"/>
    </xf>
    <xf numFmtId="0" fontId="25" fillId="0" borderId="22" xfId="0" applyFont="1" applyBorder="1" applyAlignment="1" applyProtection="1">
      <alignment horizontal="left" vertical="center" wrapText="1"/>
      <protection locked="0"/>
    </xf>
    <xf numFmtId="0" fontId="15" fillId="0" borderId="22" xfId="0" applyFont="1" applyBorder="1" applyAlignment="1" applyProtection="1">
      <alignment horizontal="left" vertical="center" wrapText="1"/>
      <protection locked="0"/>
    </xf>
    <xf numFmtId="0" fontId="17" fillId="0" borderId="0" xfId="0" applyFont="1" applyAlignment="1">
      <alignment horizontal="left"/>
    </xf>
    <xf numFmtId="0" fontId="17" fillId="0" borderId="28" xfId="0" applyFont="1" applyBorder="1" applyAlignment="1">
      <alignment horizontal="left" vertical="center" wrapText="1"/>
    </xf>
    <xf numFmtId="0" fontId="17" fillId="0" borderId="22" xfId="0" applyFont="1" applyBorder="1" applyAlignment="1">
      <alignment horizontal="center" vertical="center" indent="2"/>
    </xf>
    <xf numFmtId="0" fontId="17" fillId="2" borderId="22" xfId="0" applyFont="1" applyFill="1" applyBorder="1" applyAlignment="1">
      <alignment horizontal="center" vertical="center" indent="2"/>
    </xf>
    <xf numFmtId="0" fontId="17" fillId="2" borderId="22" xfId="0" applyFont="1" applyFill="1" applyBorder="1" applyAlignment="1">
      <alignment horizontal="center" vertical="center"/>
    </xf>
    <xf numFmtId="0" fontId="17" fillId="0" borderId="48" xfId="0" applyFont="1" applyBorder="1" applyAlignment="1">
      <alignment horizontal="center" vertical="center"/>
    </xf>
    <xf numFmtId="0" fontId="17" fillId="0" borderId="49" xfId="0" applyFont="1" applyBorder="1" applyAlignment="1">
      <alignment horizontal="center" vertical="center"/>
    </xf>
    <xf numFmtId="0" fontId="17" fillId="0" borderId="31" xfId="0" applyFont="1" applyBorder="1" applyAlignment="1">
      <alignment horizontal="center" vertical="center"/>
    </xf>
    <xf numFmtId="0" fontId="17" fillId="0" borderId="28" xfId="0" applyFont="1" applyBorder="1" applyAlignment="1">
      <alignment vertical="center" wrapText="1"/>
    </xf>
    <xf numFmtId="0" fontId="17" fillId="2" borderId="22" xfId="0" applyFont="1" applyFill="1" applyBorder="1" applyAlignment="1">
      <alignment horizontal="left" vertical="center"/>
    </xf>
    <xf numFmtId="0" fontId="17" fillId="0" borderId="22" xfId="0" applyFont="1" applyBorder="1" applyAlignment="1">
      <alignment horizontal="left" vertical="center"/>
    </xf>
    <xf numFmtId="0" fontId="17" fillId="0" borderId="0" xfId="0" applyFont="1" applyAlignment="1">
      <alignment horizontal="left" vertical="center"/>
    </xf>
    <xf numFmtId="0" fontId="17" fillId="0" borderId="37" xfId="0" applyFont="1" applyBorder="1" applyAlignment="1" applyProtection="1">
      <alignment horizontal="center" vertical="center" wrapText="1"/>
      <protection locked="0"/>
    </xf>
    <xf numFmtId="0" fontId="32" fillId="0" borderId="22" xfId="0" applyFont="1" applyBorder="1" applyAlignment="1">
      <alignment horizontal="center" vertical="center" indent="2"/>
    </xf>
    <xf numFmtId="0" fontId="32" fillId="2" borderId="22" xfId="0" applyFont="1" applyFill="1" applyBorder="1" applyAlignment="1">
      <alignment horizontal="center" vertical="center" indent="2"/>
    </xf>
    <xf numFmtId="0" fontId="32" fillId="0" borderId="28" xfId="0" applyFont="1" applyBorder="1" applyAlignment="1">
      <alignment horizontal="left" vertical="center" wrapText="1"/>
    </xf>
    <xf numFmtId="0" fontId="17" fillId="0" borderId="30" xfId="0" applyFont="1" applyBorder="1" applyAlignment="1">
      <alignment horizontal="center" vertical="center" indent="2"/>
    </xf>
    <xf numFmtId="0" fontId="17" fillId="0" borderId="0" xfId="0" applyFont="1" applyAlignment="1" applyProtection="1">
      <alignment horizontal="center" vertical="center" wrapText="1"/>
      <protection locked="0"/>
    </xf>
    <xf numFmtId="14" fontId="17" fillId="0" borderId="0" xfId="0" applyNumberFormat="1" applyFont="1" applyAlignment="1" applyProtection="1">
      <alignment horizontal="center" vertical="center" wrapText="1"/>
      <protection locked="0"/>
    </xf>
    <xf numFmtId="0" fontId="25" fillId="0" borderId="22" xfId="0" applyFont="1" applyBorder="1" applyAlignment="1" applyProtection="1">
      <alignment horizontal="left" vertical="top" wrapText="1"/>
      <protection locked="0"/>
    </xf>
    <xf numFmtId="0" fontId="17" fillId="0" borderId="55" xfId="0" applyFont="1" applyBorder="1" applyAlignment="1">
      <alignment horizontal="center" vertical="center"/>
    </xf>
    <xf numFmtId="0" fontId="20" fillId="0" borderId="55" xfId="0" applyFont="1" applyBorder="1" applyAlignment="1" applyProtection="1">
      <alignment horizontal="left" vertical="center" wrapText="1"/>
      <protection locked="0"/>
    </xf>
    <xf numFmtId="0" fontId="17" fillId="0" borderId="55" xfId="0" applyFont="1" applyBorder="1" applyAlignment="1">
      <alignment horizontal="center" vertical="center" indent="2"/>
    </xf>
    <xf numFmtId="0" fontId="17" fillId="2" borderId="55" xfId="0" applyFont="1" applyFill="1" applyBorder="1" applyAlignment="1">
      <alignment horizontal="center" vertical="center" indent="2"/>
    </xf>
    <xf numFmtId="0" fontId="17" fillId="0" borderId="58" xfId="0" applyFont="1" applyBorder="1" applyAlignment="1">
      <alignment horizontal="center" vertical="center"/>
    </xf>
    <xf numFmtId="0" fontId="20" fillId="0" borderId="58" xfId="0" applyFont="1" applyBorder="1" applyAlignment="1" applyProtection="1">
      <alignment horizontal="left" vertical="center" wrapText="1"/>
      <protection locked="0"/>
    </xf>
    <xf numFmtId="0" fontId="32" fillId="0" borderId="58" xfId="0" applyFont="1" applyBorder="1" applyAlignment="1">
      <alignment horizontal="center" vertical="center" indent="2"/>
    </xf>
    <xf numFmtId="0" fontId="32" fillId="2" borderId="58" xfId="0" applyFont="1" applyFill="1" applyBorder="1" applyAlignment="1">
      <alignment horizontal="center" vertical="center" indent="2"/>
    </xf>
    <xf numFmtId="0" fontId="17" fillId="0" borderId="37" xfId="0" applyFont="1" applyBorder="1" applyAlignment="1">
      <alignment horizontal="center" vertical="center"/>
    </xf>
    <xf numFmtId="0" fontId="17" fillId="0" borderId="37" xfId="0" applyFont="1" applyBorder="1" applyAlignment="1">
      <alignment horizontal="center" vertical="center" indent="2"/>
    </xf>
    <xf numFmtId="0" fontId="17" fillId="2" borderId="37" xfId="0" applyFont="1" applyFill="1" applyBorder="1" applyAlignment="1">
      <alignment horizontal="center" vertical="center" indent="2"/>
    </xf>
    <xf numFmtId="0" fontId="17" fillId="0" borderId="59" xfId="0" applyFont="1" applyBorder="1" applyAlignment="1">
      <alignment horizontal="center" vertical="center" indent="2"/>
    </xf>
    <xf numFmtId="0" fontId="17" fillId="0" borderId="60" xfId="0" applyFont="1" applyBorder="1" applyAlignment="1">
      <alignment horizontal="center" vertical="center" indent="2"/>
    </xf>
    <xf numFmtId="0" fontId="25" fillId="0" borderId="58" xfId="0" applyFont="1" applyBorder="1" applyAlignment="1" applyProtection="1">
      <alignment horizontal="left" vertical="center" wrapText="1"/>
      <protection locked="0"/>
    </xf>
    <xf numFmtId="0" fontId="17" fillId="0" borderId="58" xfId="0" applyFont="1" applyBorder="1" applyAlignment="1">
      <alignment horizontal="center" vertical="center" indent="2"/>
    </xf>
    <xf numFmtId="0" fontId="17" fillId="2" borderId="58" xfId="0" applyFont="1" applyFill="1" applyBorder="1" applyAlignment="1">
      <alignment horizontal="center" vertical="center" indent="2"/>
    </xf>
    <xf numFmtId="0" fontId="17" fillId="0" borderId="63" xfId="0" applyFont="1" applyBorder="1" applyAlignment="1">
      <alignment horizontal="center" vertical="center" indent="2"/>
    </xf>
    <xf numFmtId="0" fontId="20" fillId="0" borderId="37" xfId="0" applyFont="1" applyBorder="1" applyAlignment="1" applyProtection="1">
      <alignment horizontal="left" vertical="center" wrapText="1"/>
      <protection locked="0"/>
    </xf>
    <xf numFmtId="0" fontId="17" fillId="0" borderId="32" xfId="0" applyFont="1" applyBorder="1" applyAlignment="1">
      <alignment horizontal="center" vertical="center"/>
    </xf>
    <xf numFmtId="0" fontId="20" fillId="0" borderId="32" xfId="0" applyFont="1" applyBorder="1" applyAlignment="1" applyProtection="1">
      <alignment horizontal="left" vertical="center" wrapText="1"/>
      <protection locked="0"/>
    </xf>
    <xf numFmtId="0" fontId="17" fillId="0" borderId="32" xfId="0" applyFont="1" applyBorder="1" applyAlignment="1">
      <alignment horizontal="center" vertical="center" indent="2"/>
    </xf>
    <xf numFmtId="0" fontId="17" fillId="2" borderId="32" xfId="0" applyFont="1" applyFill="1" applyBorder="1" applyAlignment="1">
      <alignment horizontal="center" vertical="center" indent="2"/>
    </xf>
    <xf numFmtId="14" fontId="17" fillId="0" borderId="0" xfId="0" applyNumberFormat="1" applyFont="1" applyAlignment="1" applyProtection="1">
      <alignment horizontal="center" vertical="center"/>
      <protection locked="0"/>
    </xf>
    <xf numFmtId="0" fontId="17" fillId="0" borderId="0" xfId="0" applyFont="1" applyAlignment="1" applyProtection="1">
      <alignment horizontal="center" vertical="center"/>
      <protection locked="0"/>
    </xf>
    <xf numFmtId="0" fontId="32" fillId="0" borderId="30" xfId="0" applyFont="1" applyBorder="1" applyAlignment="1">
      <alignment horizontal="center" vertical="center" indent="2"/>
    </xf>
    <xf numFmtId="0" fontId="32" fillId="0" borderId="63" xfId="0" applyFont="1" applyBorder="1" applyAlignment="1">
      <alignment horizontal="center" vertical="center" indent="2"/>
    </xf>
    <xf numFmtId="0" fontId="15" fillId="0" borderId="22" xfId="0" applyFont="1" applyBorder="1" applyAlignment="1" applyProtection="1">
      <alignment horizontal="left" vertical="top" wrapText="1"/>
      <protection locked="0"/>
    </xf>
    <xf numFmtId="0" fontId="0" fillId="0" borderId="0" xfId="0" applyAlignment="1">
      <alignment wrapText="1"/>
    </xf>
    <xf numFmtId="0" fontId="0" fillId="0" borderId="53" xfId="0" applyBorder="1" applyAlignment="1">
      <alignment wrapText="1"/>
    </xf>
    <xf numFmtId="0" fontId="17" fillId="0" borderId="53" xfId="0" applyFont="1" applyBorder="1" applyAlignment="1">
      <alignment horizontal="left" vertical="center"/>
    </xf>
    <xf numFmtId="0" fontId="17" fillId="0" borderId="30" xfId="0" applyFont="1" applyBorder="1" applyAlignment="1">
      <alignment horizontal="left" vertical="center"/>
    </xf>
    <xf numFmtId="0" fontId="17" fillId="0" borderId="32" xfId="0" applyFont="1" applyBorder="1" applyAlignment="1">
      <alignment horizontal="left" vertical="center"/>
    </xf>
    <xf numFmtId="0" fontId="17" fillId="0" borderId="28" xfId="0" applyFont="1" applyBorder="1" applyAlignment="1">
      <alignment vertical="top" wrapText="1"/>
    </xf>
    <xf numFmtId="0" fontId="32" fillId="0" borderId="28" xfId="0" applyFont="1" applyBorder="1" applyAlignment="1">
      <alignment vertical="center" wrapText="1"/>
    </xf>
    <xf numFmtId="0" fontId="20" fillId="0" borderId="35" xfId="0" applyFont="1" applyBorder="1" applyAlignment="1" applyProtection="1">
      <alignment horizontal="left" vertical="center" wrapText="1"/>
      <protection locked="0"/>
    </xf>
    <xf numFmtId="0" fontId="17" fillId="0" borderId="22" xfId="0" applyFont="1" applyBorder="1" applyAlignment="1" applyProtection="1">
      <alignment horizontal="left" vertical="center" wrapText="1"/>
      <protection locked="0"/>
    </xf>
    <xf numFmtId="0" fontId="29" fillId="9" borderId="73" xfId="0" applyFont="1" applyFill="1" applyBorder="1" applyAlignment="1">
      <alignment horizontal="center" vertical="center" wrapText="1"/>
    </xf>
    <xf numFmtId="0" fontId="29" fillId="9" borderId="74" xfId="0" applyFont="1" applyFill="1" applyBorder="1" applyAlignment="1">
      <alignment horizontal="center" vertical="center" wrapText="1"/>
    </xf>
    <xf numFmtId="0" fontId="29" fillId="9" borderId="75" xfId="0" applyFont="1" applyFill="1" applyBorder="1" applyAlignment="1">
      <alignment horizontal="center" vertical="center" wrapText="1"/>
    </xf>
    <xf numFmtId="0" fontId="29" fillId="9" borderId="76" xfId="0" applyFont="1" applyFill="1" applyBorder="1" applyAlignment="1">
      <alignment horizontal="center" vertical="center" wrapText="1"/>
    </xf>
    <xf numFmtId="0" fontId="29" fillId="9" borderId="77" xfId="0" applyFont="1" applyFill="1" applyBorder="1" applyAlignment="1">
      <alignment horizontal="center" vertical="center" wrapText="1"/>
    </xf>
    <xf numFmtId="0" fontId="29" fillId="9" borderId="78" xfId="0" applyFont="1" applyFill="1" applyBorder="1" applyAlignment="1">
      <alignment horizontal="center" vertical="center" wrapText="1"/>
    </xf>
    <xf numFmtId="0" fontId="29" fillId="9" borderId="79" xfId="0" applyFont="1" applyFill="1" applyBorder="1" applyAlignment="1">
      <alignment horizontal="center" vertical="center" wrapText="1"/>
    </xf>
    <xf numFmtId="0" fontId="29" fillId="9" borderId="80" xfId="0" applyFont="1" applyFill="1" applyBorder="1" applyAlignment="1">
      <alignment horizontal="center" vertical="center" wrapText="1"/>
    </xf>
    <xf numFmtId="0" fontId="29" fillId="9" borderId="81" xfId="0" applyFont="1" applyFill="1" applyBorder="1" applyAlignment="1">
      <alignment horizontal="center" vertical="center"/>
    </xf>
    <xf numFmtId="0" fontId="29" fillId="9" borderId="82" xfId="0" applyFont="1" applyFill="1" applyBorder="1" applyAlignment="1">
      <alignment horizontal="center" vertical="center" wrapText="1"/>
    </xf>
    <xf numFmtId="0" fontId="29" fillId="9" borderId="83" xfId="0" applyFont="1" applyFill="1" applyBorder="1" applyAlignment="1">
      <alignment horizontal="center" vertical="center" wrapText="1"/>
    </xf>
    <xf numFmtId="0" fontId="29" fillId="9" borderId="84" xfId="0" applyFont="1" applyFill="1" applyBorder="1" applyAlignment="1">
      <alignment horizontal="center" vertical="center" wrapText="1"/>
    </xf>
    <xf numFmtId="0" fontId="29" fillId="9" borderId="85" xfId="0" applyFont="1" applyFill="1" applyBorder="1" applyAlignment="1">
      <alignment horizontal="center" vertical="center" wrapText="1"/>
    </xf>
    <xf numFmtId="0" fontId="32" fillId="0" borderId="22" xfId="0" applyFont="1" applyBorder="1" applyAlignment="1" applyProtection="1">
      <alignment horizontal="center" vertical="center" textRotation="90"/>
      <protection locked="0"/>
    </xf>
    <xf numFmtId="0" fontId="29" fillId="9" borderId="46" xfId="0" applyFont="1" applyFill="1" applyBorder="1" applyAlignment="1">
      <alignment horizontal="center" vertical="center" wrapText="1"/>
    </xf>
    <xf numFmtId="0" fontId="29" fillId="9" borderId="44" xfId="0" applyFont="1" applyFill="1" applyBorder="1" applyAlignment="1">
      <alignment horizontal="center" vertical="center" wrapText="1"/>
    </xf>
    <xf numFmtId="0" fontId="29" fillId="9" borderId="45" xfId="0" applyFont="1" applyFill="1" applyBorder="1" applyAlignment="1">
      <alignment horizontal="center" vertical="center" wrapText="1"/>
    </xf>
    <xf numFmtId="0" fontId="37" fillId="12" borderId="0" xfId="0" applyFont="1" applyFill="1"/>
    <xf numFmtId="0" fontId="39" fillId="12" borderId="0" xfId="0" applyFont="1" applyFill="1"/>
    <xf numFmtId="0" fontId="39" fillId="12" borderId="0" xfId="0" applyFont="1" applyFill="1" applyAlignment="1">
      <alignment wrapText="1"/>
    </xf>
    <xf numFmtId="0" fontId="48" fillId="2" borderId="0" xfId="0" applyFont="1" applyFill="1"/>
    <xf numFmtId="0" fontId="29" fillId="9" borderId="93" xfId="0" applyFont="1" applyFill="1" applyBorder="1" applyAlignment="1">
      <alignment horizontal="center" vertical="center" wrapText="1"/>
    </xf>
    <xf numFmtId="0" fontId="29" fillId="9" borderId="94" xfId="0" applyFont="1" applyFill="1" applyBorder="1" applyAlignment="1">
      <alignment horizontal="center" vertical="center" wrapText="1"/>
    </xf>
    <xf numFmtId="0" fontId="29" fillId="9" borderId="95" xfId="0" applyFont="1" applyFill="1" applyBorder="1" applyAlignment="1">
      <alignment horizontal="center" vertical="center" wrapText="1"/>
    </xf>
    <xf numFmtId="0" fontId="48" fillId="2" borderId="0" xfId="0" applyFont="1" applyFill="1" applyAlignment="1">
      <alignment horizontal="center" vertical="center" wrapText="1"/>
    </xf>
    <xf numFmtId="0" fontId="29" fillId="9" borderId="96" xfId="0" applyFont="1" applyFill="1" applyBorder="1" applyAlignment="1">
      <alignment horizontal="center" vertical="center"/>
    </xf>
    <xf numFmtId="0" fontId="48" fillId="2" borderId="45" xfId="0" applyFont="1" applyFill="1" applyBorder="1" applyAlignment="1">
      <alignment horizontal="center" vertical="center" wrapText="1"/>
    </xf>
    <xf numFmtId="0" fontId="49" fillId="2" borderId="0" xfId="0" applyFont="1" applyFill="1" applyAlignment="1">
      <alignment horizontal="center"/>
    </xf>
    <xf numFmtId="0" fontId="49" fillId="2" borderId="0" xfId="0" applyFont="1" applyFill="1" applyAlignment="1">
      <alignment horizontal="left" vertical="center"/>
    </xf>
    <xf numFmtId="0" fontId="37" fillId="11" borderId="0" xfId="0" applyFont="1" applyFill="1" applyAlignment="1">
      <alignment horizontal="left" vertical="center"/>
    </xf>
    <xf numFmtId="0" fontId="37" fillId="11" borderId="0" xfId="0" applyFont="1" applyFill="1" applyAlignment="1">
      <alignment vertical="center"/>
    </xf>
    <xf numFmtId="0" fontId="49" fillId="2" borderId="0" xfId="0" applyFont="1" applyFill="1"/>
    <xf numFmtId="0" fontId="49" fillId="2" borderId="0" xfId="0" applyFont="1" applyFill="1" applyAlignment="1">
      <alignment horizontal="center" vertical="center" wrapText="1"/>
    </xf>
    <xf numFmtId="0" fontId="49" fillId="2" borderId="0" xfId="0" applyFont="1" applyFill="1" applyAlignment="1">
      <alignment horizontal="center" vertical="center"/>
    </xf>
    <xf numFmtId="0" fontId="49" fillId="0" borderId="0" xfId="0" applyFont="1" applyAlignment="1">
      <alignment horizontal="center"/>
    </xf>
    <xf numFmtId="0" fontId="39" fillId="2" borderId="0" xfId="0" applyFont="1" applyFill="1"/>
    <xf numFmtId="0" fontId="50" fillId="10" borderId="0" xfId="0" applyFont="1" applyFill="1" applyAlignment="1">
      <alignment vertical="center"/>
    </xf>
    <xf numFmtId="0" fontId="50" fillId="10" borderId="0" xfId="0" applyFont="1" applyFill="1" applyAlignment="1">
      <alignment horizontal="center" vertical="center"/>
    </xf>
    <xf numFmtId="0" fontId="38" fillId="2" borderId="0" xfId="0" applyFont="1" applyFill="1" applyAlignment="1">
      <alignment vertical="center"/>
    </xf>
    <xf numFmtId="0" fontId="47" fillId="12" borderId="0" xfId="0" applyFont="1" applyFill="1" applyAlignment="1">
      <alignment horizontal="center" vertical="center" wrapText="1"/>
    </xf>
    <xf numFmtId="0" fontId="39" fillId="12" borderId="0" xfId="0" applyFont="1" applyFill="1" applyAlignment="1">
      <alignment horizontal="center" vertical="center" wrapText="1"/>
    </xf>
    <xf numFmtId="0" fontId="39" fillId="12" borderId="0" xfId="0" applyFont="1" applyFill="1" applyAlignment="1">
      <alignment horizontal="center" vertical="center"/>
    </xf>
    <xf numFmtId="0" fontId="29" fillId="9" borderId="99" xfId="0" applyFont="1" applyFill="1" applyBorder="1" applyAlignment="1">
      <alignment horizontal="center" vertical="center" wrapText="1"/>
    </xf>
    <xf numFmtId="0" fontId="29" fillId="9" borderId="91" xfId="0" applyFont="1" applyFill="1" applyBorder="1" applyAlignment="1">
      <alignment horizontal="center" vertical="center" wrapText="1"/>
    </xf>
    <xf numFmtId="0" fontId="29" fillId="9" borderId="100" xfId="0" applyFont="1" applyFill="1" applyBorder="1" applyAlignment="1">
      <alignment horizontal="center" vertical="center" wrapText="1"/>
    </xf>
    <xf numFmtId="0" fontId="32" fillId="0" borderId="53" xfId="0" applyFont="1" applyBorder="1" applyAlignment="1">
      <alignment horizontal="center" vertical="center" indent="2"/>
    </xf>
    <xf numFmtId="0" fontId="32" fillId="0" borderId="38" xfId="0" applyFont="1" applyBorder="1" applyAlignment="1">
      <alignment horizontal="center" vertical="center" indent="2"/>
    </xf>
    <xf numFmtId="0" fontId="32" fillId="0" borderId="37" xfId="0" applyFont="1" applyBorder="1" applyAlignment="1">
      <alignment horizontal="center" vertical="center" indent="2"/>
    </xf>
    <xf numFmtId="0" fontId="32" fillId="0" borderId="101" xfId="0" applyFont="1" applyBorder="1" applyAlignment="1">
      <alignment horizontal="center" vertical="center" indent="2"/>
    </xf>
    <xf numFmtId="0" fontId="33" fillId="0" borderId="28" xfId="0" applyFont="1" applyBorder="1" applyAlignment="1">
      <alignment vertical="center" wrapText="1"/>
    </xf>
    <xf numFmtId="0" fontId="42" fillId="0" borderId="53" xfId="0" applyFont="1" applyBorder="1" applyAlignment="1">
      <alignment horizontal="center" vertical="center" wrapText="1"/>
    </xf>
    <xf numFmtId="0" fontId="42" fillId="0" borderId="88" xfId="0" applyFont="1" applyBorder="1" applyAlignment="1">
      <alignment horizontal="center" vertical="center" wrapText="1"/>
    </xf>
    <xf numFmtId="0" fontId="43" fillId="0" borderId="53" xfId="0" applyFont="1" applyBorder="1" applyAlignment="1">
      <alignment horizontal="center" vertical="center" wrapText="1"/>
    </xf>
    <xf numFmtId="0" fontId="43" fillId="0" borderId="102" xfId="0" applyFont="1" applyBorder="1" applyAlignment="1">
      <alignment horizontal="center" vertical="center" wrapText="1"/>
    </xf>
    <xf numFmtId="0" fontId="42" fillId="0" borderId="102" xfId="0" applyFont="1" applyBorder="1" applyAlignment="1">
      <alignment horizontal="center" vertical="center" wrapText="1"/>
    </xf>
    <xf numFmtId="0" fontId="43" fillId="0" borderId="88" xfId="0" applyFont="1" applyBorder="1" applyAlignment="1">
      <alignment horizontal="center" vertical="center" wrapText="1"/>
    </xf>
    <xf numFmtId="0" fontId="43" fillId="0" borderId="102" xfId="0" applyFont="1" applyBorder="1" applyAlignment="1">
      <alignment horizontal="left" vertical="center" wrapText="1"/>
    </xf>
    <xf numFmtId="0" fontId="42" fillId="0" borderId="102" xfId="0" applyFont="1" applyBorder="1" applyAlignment="1">
      <alignment horizontal="left" vertical="center" wrapText="1"/>
    </xf>
    <xf numFmtId="0" fontId="43" fillId="0" borderId="53" xfId="0" applyFont="1" applyBorder="1" applyAlignment="1">
      <alignment horizontal="left" vertical="center" wrapText="1"/>
    </xf>
    <xf numFmtId="0" fontId="42" fillId="0" borderId="53" xfId="0" applyFont="1" applyBorder="1" applyAlignment="1">
      <alignment horizontal="left" vertical="center" wrapText="1"/>
    </xf>
    <xf numFmtId="0" fontId="43" fillId="0" borderId="88" xfId="0" applyFont="1" applyBorder="1" applyAlignment="1">
      <alignment horizontal="left" vertical="center" wrapText="1"/>
    </xf>
    <xf numFmtId="0" fontId="42" fillId="0" borderId="88" xfId="0" applyFont="1" applyBorder="1" applyAlignment="1">
      <alignment horizontal="left" vertical="center" wrapText="1"/>
    </xf>
    <xf numFmtId="0" fontId="46" fillId="0" borderId="88" xfId="0" applyFont="1" applyBorder="1" applyAlignment="1">
      <alignment horizontal="center" vertical="center" wrapText="1"/>
    </xf>
    <xf numFmtId="0" fontId="40" fillId="0" borderId="90" xfId="0" applyFont="1" applyBorder="1" applyAlignment="1">
      <alignment horizontal="center" vertical="center" wrapText="1"/>
    </xf>
    <xf numFmtId="0" fontId="43" fillId="0" borderId="90" xfId="0" applyFont="1" applyBorder="1" applyAlignment="1">
      <alignment horizontal="center" vertical="center" wrapText="1"/>
    </xf>
    <xf numFmtId="0" fontId="42" fillId="0" borderId="90" xfId="0" applyFont="1" applyBorder="1" applyAlignment="1">
      <alignment horizontal="center" vertical="center" wrapText="1"/>
    </xf>
    <xf numFmtId="0" fontId="44" fillId="0" borderId="102" xfId="0" applyFont="1" applyBorder="1" applyAlignment="1">
      <alignment horizontal="center" vertical="center" wrapText="1"/>
    </xf>
    <xf numFmtId="0" fontId="54" fillId="0" borderId="102" xfId="0" applyFont="1" applyBorder="1" applyAlignment="1">
      <alignment horizontal="left" vertical="center" wrapText="1"/>
    </xf>
    <xf numFmtId="0" fontId="54" fillId="0" borderId="53" xfId="0" applyFont="1" applyBorder="1" applyAlignment="1">
      <alignment horizontal="left" vertical="center" wrapText="1"/>
    </xf>
    <xf numFmtId="0" fontId="54" fillId="0" borderId="88" xfId="0" applyFont="1" applyBorder="1" applyAlignment="1">
      <alignment horizontal="left" vertical="center" wrapText="1"/>
    </xf>
    <xf numFmtId="0" fontId="55" fillId="0" borderId="102" xfId="0" applyFont="1" applyBorder="1" applyAlignment="1">
      <alignment horizontal="left" vertical="center" wrapText="1" indent="1"/>
    </xf>
    <xf numFmtId="0" fontId="55" fillId="0" borderId="102" xfId="0" applyFont="1" applyBorder="1" applyAlignment="1">
      <alignment horizontal="left" vertical="center" indent="1"/>
    </xf>
    <xf numFmtId="0" fontId="55" fillId="0" borderId="88" xfId="0" applyFont="1" applyBorder="1" applyAlignment="1">
      <alignment horizontal="left" vertical="center" wrapText="1" indent="1"/>
    </xf>
    <xf numFmtId="0" fontId="55" fillId="0" borderId="88" xfId="0" applyFont="1" applyBorder="1" applyAlignment="1">
      <alignment horizontal="left" vertical="center" indent="1"/>
    </xf>
    <xf numFmtId="0" fontId="54" fillId="0" borderId="90" xfId="0" applyFont="1" applyBorder="1" applyAlignment="1">
      <alignment horizontal="left" vertical="center" wrapText="1"/>
    </xf>
    <xf numFmtId="0" fontId="33" fillId="0" borderId="28" xfId="0" applyFont="1" applyBorder="1" applyAlignment="1">
      <alignment vertical="top" wrapText="1"/>
    </xf>
    <xf numFmtId="0" fontId="30" fillId="0" borderId="53" xfId="0" applyFont="1" applyBorder="1" applyAlignment="1">
      <alignment vertical="top" wrapText="1"/>
    </xf>
    <xf numFmtId="0" fontId="33" fillId="0" borderId="53" xfId="0" applyFont="1" applyBorder="1" applyAlignment="1">
      <alignment vertical="top" wrapText="1"/>
    </xf>
    <xf numFmtId="0" fontId="30" fillId="0" borderId="0" xfId="0" applyFont="1" applyAlignment="1">
      <alignment vertical="top" wrapText="1"/>
    </xf>
    <xf numFmtId="0" fontId="30" fillId="0" borderId="61" xfId="0" applyFont="1" applyBorder="1" applyAlignment="1">
      <alignment vertical="top" wrapText="1"/>
    </xf>
    <xf numFmtId="0" fontId="30" fillId="0" borderId="62" xfId="0" applyFont="1" applyBorder="1" applyAlignment="1">
      <alignment vertical="top" wrapText="1"/>
    </xf>
    <xf numFmtId="0" fontId="33" fillId="0" borderId="64" xfId="0" applyFont="1" applyBorder="1" applyAlignment="1">
      <alignment vertical="top" wrapText="1"/>
    </xf>
    <xf numFmtId="0" fontId="24" fillId="0" borderId="69" xfId="0" applyFont="1" applyBorder="1" applyAlignment="1">
      <alignment vertical="top" wrapText="1"/>
    </xf>
    <xf numFmtId="0" fontId="33" fillId="0" borderId="22" xfId="0" applyFont="1" applyBorder="1" applyAlignment="1" applyProtection="1">
      <alignment horizontal="center" vertical="center" textRotation="90"/>
      <protection locked="0"/>
    </xf>
    <xf numFmtId="0" fontId="24" fillId="0" borderId="28" xfId="0" applyFont="1" applyBorder="1" applyAlignment="1">
      <alignment vertical="center" wrapText="1"/>
    </xf>
    <xf numFmtId="0" fontId="36" fillId="0" borderId="53" xfId="0" applyFont="1" applyBorder="1" applyAlignment="1">
      <alignment vertical="center" wrapText="1"/>
    </xf>
    <xf numFmtId="0" fontId="24" fillId="0" borderId="66" xfId="0" applyFont="1" applyBorder="1" applyAlignment="1">
      <alignment vertical="center" wrapText="1"/>
    </xf>
    <xf numFmtId="0" fontId="24" fillId="0" borderId="67" xfId="0" applyFont="1" applyBorder="1" applyAlignment="1">
      <alignment vertical="center" wrapText="1"/>
    </xf>
    <xf numFmtId="0" fontId="24" fillId="0" borderId="68" xfId="0" applyFont="1" applyBorder="1" applyAlignment="1">
      <alignment vertical="top" wrapText="1"/>
    </xf>
    <xf numFmtId="0" fontId="33" fillId="0" borderId="33" xfId="0" applyFont="1" applyBorder="1" applyAlignment="1">
      <alignment vertical="top" wrapText="1"/>
    </xf>
    <xf numFmtId="0" fontId="40" fillId="0" borderId="102" xfId="0" applyFont="1" applyBorder="1" applyAlignment="1">
      <alignment horizontal="center" vertical="center" wrapText="1"/>
    </xf>
    <xf numFmtId="0" fontId="40" fillId="0" borderId="88" xfId="0" applyFont="1" applyBorder="1" applyAlignment="1">
      <alignment horizontal="center" vertical="center" wrapText="1"/>
    </xf>
    <xf numFmtId="0" fontId="0" fillId="0" borderId="0" xfId="0" applyAlignment="1">
      <alignment vertical="center"/>
    </xf>
    <xf numFmtId="0" fontId="41" fillId="12" borderId="0" xfId="0" applyFont="1" applyFill="1"/>
    <xf numFmtId="0" fontId="41" fillId="12" borderId="89" xfId="0" applyFont="1" applyFill="1" applyBorder="1"/>
    <xf numFmtId="0" fontId="59" fillId="0" borderId="0" xfId="0" applyFont="1"/>
    <xf numFmtId="0" fontId="43" fillId="0" borderId="104" xfId="0" applyFont="1" applyBorder="1" applyAlignment="1">
      <alignment horizontal="left" vertical="center" wrapText="1"/>
    </xf>
    <xf numFmtId="0" fontId="42" fillId="0" borderId="104" xfId="0" applyFont="1" applyBorder="1" applyAlignment="1">
      <alignment horizontal="left" vertical="center" wrapText="1"/>
    </xf>
    <xf numFmtId="0" fontId="54" fillId="0" borderId="104" xfId="0" applyFont="1" applyBorder="1" applyAlignment="1">
      <alignment horizontal="left" vertical="center" wrapText="1"/>
    </xf>
    <xf numFmtId="0" fontId="56" fillId="0" borderId="105" xfId="0" applyFont="1" applyBorder="1" applyAlignment="1">
      <alignment horizontal="left" vertical="center" wrapText="1"/>
    </xf>
    <xf numFmtId="0" fontId="56" fillId="0" borderId="107" xfId="0" applyFont="1" applyBorder="1" applyAlignment="1">
      <alignment horizontal="left" vertical="center" wrapText="1"/>
    </xf>
    <xf numFmtId="0" fontId="56" fillId="0" borderId="109" xfId="0" applyFont="1" applyBorder="1" applyAlignment="1">
      <alignment horizontal="left" vertical="center" wrapText="1"/>
    </xf>
    <xf numFmtId="0" fontId="56" fillId="0" borderId="111" xfId="0" applyFont="1" applyBorder="1" applyAlignment="1">
      <alignment horizontal="left" vertical="center" wrapText="1"/>
    </xf>
    <xf numFmtId="0" fontId="45" fillId="0" borderId="110" xfId="0" applyFont="1" applyBorder="1" applyAlignment="1">
      <alignment horizontal="center" vertical="center" wrapText="1"/>
    </xf>
    <xf numFmtId="0" fontId="45" fillId="0" borderId="108" xfId="0" applyFont="1" applyBorder="1" applyAlignment="1">
      <alignment horizontal="center" vertical="center" wrapText="1"/>
    </xf>
    <xf numFmtId="0" fontId="45" fillId="0" borderId="112" xfId="0" applyFont="1" applyBorder="1" applyAlignment="1">
      <alignment horizontal="center" vertical="center" wrapText="1"/>
    </xf>
    <xf numFmtId="0" fontId="56" fillId="0" borderId="113" xfId="0" applyFont="1" applyBorder="1" applyAlignment="1">
      <alignment horizontal="left" vertical="center" wrapText="1"/>
    </xf>
    <xf numFmtId="0" fontId="43" fillId="0" borderId="115" xfId="0" applyFont="1" applyBorder="1" applyAlignment="1">
      <alignment horizontal="center" vertical="center" wrapText="1"/>
    </xf>
    <xf numFmtId="0" fontId="42" fillId="0" borderId="115" xfId="0" applyFont="1" applyBorder="1" applyAlignment="1">
      <alignment horizontal="center" vertical="center" wrapText="1"/>
    </xf>
    <xf numFmtId="0" fontId="54" fillId="0" borderId="115" xfId="0" applyFont="1" applyBorder="1" applyAlignment="1">
      <alignment horizontal="left" vertical="center" wrapText="1"/>
    </xf>
    <xf numFmtId="0" fontId="56" fillId="0" borderId="116" xfId="0" applyFont="1" applyBorder="1" applyAlignment="1">
      <alignment horizontal="left" vertical="center" wrapText="1"/>
    </xf>
    <xf numFmtId="0" fontId="18" fillId="0" borderId="0" xfId="0" applyFont="1" applyAlignment="1">
      <alignment horizontal="center" vertical="center"/>
    </xf>
    <xf numFmtId="0" fontId="18" fillId="0" borderId="23" xfId="0" applyFont="1" applyBorder="1" applyAlignment="1">
      <alignment horizontal="center" vertical="center"/>
    </xf>
    <xf numFmtId="0" fontId="18" fillId="0" borderId="47" xfId="0" applyFont="1" applyBorder="1" applyAlignment="1">
      <alignment horizontal="center" vertical="center"/>
    </xf>
    <xf numFmtId="0" fontId="18" fillId="0" borderId="40" xfId="0" applyFont="1" applyBorder="1" applyAlignment="1">
      <alignment vertical="center"/>
    </xf>
    <xf numFmtId="0" fontId="18" fillId="0" borderId="27" xfId="0" applyFont="1" applyBorder="1" applyAlignment="1">
      <alignment horizontal="center" vertical="center" textRotation="90"/>
    </xf>
    <xf numFmtId="0" fontId="18" fillId="0" borderId="36" xfId="0" applyFont="1" applyBorder="1" applyAlignment="1">
      <alignment horizontal="center" vertical="center" textRotation="90"/>
    </xf>
    <xf numFmtId="0" fontId="18" fillId="0" borderId="0" xfId="0" applyFont="1"/>
    <xf numFmtId="0" fontId="45" fillId="0" borderId="112" xfId="0" applyFont="1" applyBorder="1" applyAlignment="1">
      <alignment vertical="center" wrapText="1"/>
    </xf>
    <xf numFmtId="0" fontId="40" fillId="0" borderId="90" xfId="0" applyFont="1" applyBorder="1" applyAlignment="1">
      <alignment vertical="center" wrapText="1"/>
    </xf>
    <xf numFmtId="0" fontId="45" fillId="0" borderId="110" xfId="0" applyFont="1" applyBorder="1" applyAlignment="1">
      <alignment vertical="center" wrapText="1"/>
    </xf>
    <xf numFmtId="0" fontId="40" fillId="0" borderId="102" xfId="0" applyFont="1" applyBorder="1" applyAlignment="1">
      <alignment vertical="center" wrapText="1"/>
    </xf>
    <xf numFmtId="0" fontId="23" fillId="2" borderId="9" xfId="0" applyFont="1" applyFill="1" applyBorder="1" applyAlignment="1">
      <alignment horizontal="center" vertical="center"/>
    </xf>
    <xf numFmtId="0" fontId="23" fillId="2" borderId="9" xfId="0" applyFont="1" applyFill="1" applyBorder="1" applyAlignment="1">
      <alignment vertical="center" wrapText="1"/>
    </xf>
    <xf numFmtId="0" fontId="23" fillId="2" borderId="9" xfId="0" applyFont="1" applyFill="1" applyBorder="1"/>
    <xf numFmtId="0" fontId="43" fillId="0" borderId="102" xfId="0" applyFont="1" applyBorder="1" applyAlignment="1">
      <alignment vertical="center" wrapText="1"/>
    </xf>
    <xf numFmtId="0" fontId="43" fillId="0" borderId="53" xfId="0" applyFont="1" applyBorder="1" applyAlignment="1">
      <alignment vertical="center" wrapText="1"/>
    </xf>
    <xf numFmtId="0" fontId="43" fillId="0" borderId="88" xfId="0" applyFont="1" applyBorder="1" applyAlignment="1">
      <alignment vertical="center" wrapText="1"/>
    </xf>
    <xf numFmtId="0" fontId="43" fillId="0" borderId="90" xfId="0" applyFont="1" applyBorder="1" applyAlignment="1">
      <alignment vertical="center" wrapText="1"/>
    </xf>
    <xf numFmtId="0" fontId="43" fillId="0" borderId="115" xfId="0" applyFont="1" applyBorder="1" applyAlignment="1">
      <alignment vertical="center" wrapText="1"/>
    </xf>
    <xf numFmtId="0" fontId="11" fillId="0" borderId="0" xfId="0" applyFont="1" applyAlignment="1">
      <alignment horizontal="center" vertical="center" wrapText="1"/>
    </xf>
    <xf numFmtId="0" fontId="7" fillId="3" borderId="4" xfId="0" applyFont="1" applyFill="1" applyBorder="1" applyAlignment="1" applyProtection="1">
      <alignment horizontal="center" wrapText="1" readingOrder="1"/>
      <protection hidden="1"/>
    </xf>
    <xf numFmtId="0" fontId="7" fillId="3" borderId="0" xfId="0" applyFont="1" applyFill="1" applyAlignment="1" applyProtection="1">
      <alignment horizontal="center" wrapText="1" readingOrder="1"/>
      <protection hidden="1"/>
    </xf>
    <xf numFmtId="0" fontId="7" fillId="3" borderId="5" xfId="0" applyFont="1" applyFill="1" applyBorder="1" applyAlignment="1" applyProtection="1">
      <alignment horizontal="center" wrapText="1" readingOrder="1"/>
      <protection hidden="1"/>
    </xf>
    <xf numFmtId="0" fontId="7" fillId="3" borderId="6" xfId="0" applyFont="1" applyFill="1" applyBorder="1" applyAlignment="1" applyProtection="1">
      <alignment horizontal="center" wrapText="1" readingOrder="1"/>
      <protection hidden="1"/>
    </xf>
    <xf numFmtId="0" fontId="7" fillId="3" borderId="8" xfId="0" applyFont="1" applyFill="1" applyBorder="1" applyAlignment="1" applyProtection="1">
      <alignment horizontal="center" wrapText="1" readingOrder="1"/>
      <protection hidden="1"/>
    </xf>
    <xf numFmtId="0" fontId="7" fillId="3" borderId="7" xfId="0" applyFont="1" applyFill="1" applyBorder="1" applyAlignment="1" applyProtection="1">
      <alignment horizontal="center" wrapText="1" readingOrder="1"/>
      <protection hidden="1"/>
    </xf>
    <xf numFmtId="0" fontId="7" fillId="3" borderId="2" xfId="0" applyFont="1" applyFill="1" applyBorder="1" applyAlignment="1" applyProtection="1">
      <alignment horizontal="center" wrapText="1" readingOrder="1"/>
      <protection hidden="1"/>
    </xf>
    <xf numFmtId="0" fontId="7" fillId="3" borderId="9" xfId="0" applyFont="1" applyFill="1" applyBorder="1" applyAlignment="1" applyProtection="1">
      <alignment horizontal="center" wrapText="1" readingOrder="1"/>
      <protection hidden="1"/>
    </xf>
    <xf numFmtId="0" fontId="7" fillId="3" borderId="3" xfId="0" applyFont="1" applyFill="1" applyBorder="1" applyAlignment="1" applyProtection="1">
      <alignment horizontal="center" wrapText="1" readingOrder="1"/>
      <protection hidden="1"/>
    </xf>
    <xf numFmtId="0" fontId="7" fillId="7" borderId="4" xfId="0" applyFont="1" applyFill="1" applyBorder="1" applyAlignment="1" applyProtection="1">
      <alignment horizontal="center" wrapText="1" readingOrder="1"/>
      <protection hidden="1"/>
    </xf>
    <xf numFmtId="0" fontId="7" fillId="7" borderId="0" xfId="0" applyFont="1" applyFill="1" applyAlignment="1" applyProtection="1">
      <alignment horizontal="center" wrapText="1" readingOrder="1"/>
      <protection hidden="1"/>
    </xf>
    <xf numFmtId="0" fontId="7" fillId="7" borderId="5" xfId="0" applyFont="1" applyFill="1" applyBorder="1" applyAlignment="1" applyProtection="1">
      <alignment horizontal="center" wrapText="1" readingOrder="1"/>
      <protection hidden="1"/>
    </xf>
    <xf numFmtId="0" fontId="7" fillId="7" borderId="6" xfId="0" applyFont="1" applyFill="1" applyBorder="1" applyAlignment="1" applyProtection="1">
      <alignment horizontal="center" wrapText="1" readingOrder="1"/>
      <protection hidden="1"/>
    </xf>
    <xf numFmtId="0" fontId="7" fillId="7" borderId="8" xfId="0" applyFont="1" applyFill="1" applyBorder="1" applyAlignment="1" applyProtection="1">
      <alignment horizontal="center" wrapText="1" readingOrder="1"/>
      <protection hidden="1"/>
    </xf>
    <xf numFmtId="0" fontId="7" fillId="7" borderId="7" xfId="0" applyFont="1" applyFill="1" applyBorder="1" applyAlignment="1" applyProtection="1">
      <alignment horizontal="center" wrapText="1" readingOrder="1"/>
      <protection hidden="1"/>
    </xf>
    <xf numFmtId="0" fontId="7" fillId="7" borderId="2" xfId="0" applyFont="1" applyFill="1" applyBorder="1" applyAlignment="1" applyProtection="1">
      <alignment horizontal="center" wrapText="1" readingOrder="1"/>
      <protection hidden="1"/>
    </xf>
    <xf numFmtId="0" fontId="7" fillId="7" borderId="9" xfId="0" applyFont="1" applyFill="1" applyBorder="1" applyAlignment="1" applyProtection="1">
      <alignment horizontal="center" wrapText="1" readingOrder="1"/>
      <protection hidden="1"/>
    </xf>
    <xf numFmtId="0" fontId="7" fillId="7" borderId="3" xfId="0" applyFont="1" applyFill="1" applyBorder="1" applyAlignment="1" applyProtection="1">
      <alignment horizontal="center" wrapText="1" readingOrder="1"/>
      <protection hidden="1"/>
    </xf>
    <xf numFmtId="0" fontId="7" fillId="6" borderId="4" xfId="0" applyFont="1" applyFill="1" applyBorder="1" applyAlignment="1" applyProtection="1">
      <alignment horizontal="center" wrapText="1" readingOrder="1"/>
      <protection hidden="1"/>
    </xf>
    <xf numFmtId="0" fontId="7" fillId="6" borderId="0" xfId="0" applyFont="1" applyFill="1" applyAlignment="1" applyProtection="1">
      <alignment horizontal="center" wrapText="1" readingOrder="1"/>
      <protection hidden="1"/>
    </xf>
    <xf numFmtId="0" fontId="7" fillId="6" borderId="5" xfId="0" applyFont="1" applyFill="1" applyBorder="1" applyAlignment="1" applyProtection="1">
      <alignment horizontal="center" wrapText="1" readingOrder="1"/>
      <protection hidden="1"/>
    </xf>
    <xf numFmtId="0" fontId="7" fillId="6" borderId="6" xfId="0" applyFont="1" applyFill="1" applyBorder="1" applyAlignment="1" applyProtection="1">
      <alignment horizontal="center" wrapText="1" readingOrder="1"/>
      <protection hidden="1"/>
    </xf>
    <xf numFmtId="0" fontId="7" fillId="6" borderId="8" xfId="0" applyFont="1" applyFill="1" applyBorder="1" applyAlignment="1" applyProtection="1">
      <alignment horizontal="center" wrapText="1" readingOrder="1"/>
      <protection hidden="1"/>
    </xf>
    <xf numFmtId="0" fontId="7" fillId="6" borderId="7" xfId="0" applyFont="1" applyFill="1" applyBorder="1" applyAlignment="1" applyProtection="1">
      <alignment horizontal="center" wrapText="1" readingOrder="1"/>
      <protection hidden="1"/>
    </xf>
    <xf numFmtId="0" fontId="7" fillId="6" borderId="2" xfId="0" applyFont="1" applyFill="1" applyBorder="1" applyAlignment="1" applyProtection="1">
      <alignment horizontal="center" wrapText="1" readingOrder="1"/>
      <protection hidden="1"/>
    </xf>
    <xf numFmtId="0" fontId="7" fillId="6" borderId="9" xfId="0" applyFont="1" applyFill="1" applyBorder="1" applyAlignment="1" applyProtection="1">
      <alignment horizontal="center" wrapText="1" readingOrder="1"/>
      <protection hidden="1"/>
    </xf>
    <xf numFmtId="0" fontId="7" fillId="6" borderId="3" xfId="0" applyFont="1" applyFill="1" applyBorder="1" applyAlignment="1" applyProtection="1">
      <alignment horizontal="center" wrapText="1" readingOrder="1"/>
      <protection hidden="1"/>
    </xf>
    <xf numFmtId="0" fontId="7" fillId="5" borderId="4" xfId="0" applyFont="1" applyFill="1" applyBorder="1" applyAlignment="1" applyProtection="1">
      <alignment horizontal="center" vertical="center" wrapText="1" readingOrder="1"/>
      <protection hidden="1"/>
    </xf>
    <xf numFmtId="0" fontId="7" fillId="5" borderId="0" xfId="0" applyFont="1" applyFill="1" applyAlignment="1" applyProtection="1">
      <alignment horizontal="center" vertical="center" wrapText="1" readingOrder="1"/>
      <protection hidden="1"/>
    </xf>
    <xf numFmtId="0" fontId="7" fillId="5" borderId="5" xfId="0" applyFont="1" applyFill="1" applyBorder="1" applyAlignment="1" applyProtection="1">
      <alignment horizontal="center" vertical="center" wrapText="1" readingOrder="1"/>
      <protection hidden="1"/>
    </xf>
    <xf numFmtId="0" fontId="7" fillId="5" borderId="6" xfId="0" applyFont="1" applyFill="1" applyBorder="1" applyAlignment="1" applyProtection="1">
      <alignment horizontal="center" vertical="center" wrapText="1" readingOrder="1"/>
      <protection hidden="1"/>
    </xf>
    <xf numFmtId="0" fontId="7" fillId="5" borderId="8" xfId="0" applyFont="1" applyFill="1" applyBorder="1" applyAlignment="1" applyProtection="1">
      <alignment horizontal="center" vertical="center" wrapText="1" readingOrder="1"/>
      <protection hidden="1"/>
    </xf>
    <xf numFmtId="0" fontId="7" fillId="5" borderId="7" xfId="0" applyFont="1" applyFill="1" applyBorder="1" applyAlignment="1" applyProtection="1">
      <alignment horizontal="center" vertical="center" wrapText="1" readingOrder="1"/>
      <protection hidden="1"/>
    </xf>
    <xf numFmtId="0" fontId="7" fillId="5" borderId="2" xfId="0" applyFont="1" applyFill="1" applyBorder="1" applyAlignment="1" applyProtection="1">
      <alignment horizontal="center" vertical="center" wrapText="1" readingOrder="1"/>
      <protection hidden="1"/>
    </xf>
    <xf numFmtId="0" fontId="7" fillId="5" borderId="9" xfId="0" applyFont="1" applyFill="1" applyBorder="1" applyAlignment="1" applyProtection="1">
      <alignment horizontal="center" vertical="center" wrapText="1" readingOrder="1"/>
      <protection hidden="1"/>
    </xf>
    <xf numFmtId="0" fontId="7" fillId="5" borderId="3" xfId="0" applyFont="1" applyFill="1" applyBorder="1" applyAlignment="1" applyProtection="1">
      <alignment horizontal="center" vertical="center" wrapText="1" readingOrder="1"/>
      <protection hidden="1"/>
    </xf>
    <xf numFmtId="0" fontId="5" fillId="4" borderId="0" xfId="0" applyFont="1" applyFill="1" applyAlignment="1">
      <alignment horizontal="center" vertical="center" wrapText="1" readingOrder="1"/>
    </xf>
    <xf numFmtId="0" fontId="4" fillId="0" borderId="2" xfId="0" applyFont="1" applyBorder="1" applyAlignment="1">
      <alignment horizontal="center" vertical="center" wrapText="1"/>
    </xf>
    <xf numFmtId="0" fontId="4" fillId="0" borderId="9"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0" xfId="0" applyFont="1" applyAlignment="1">
      <alignment horizontal="center" vertic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4" fillId="0" borderId="8" xfId="0" applyFont="1" applyBorder="1" applyAlignment="1">
      <alignment horizontal="center" vertical="center"/>
    </xf>
    <xf numFmtId="0" fontId="4" fillId="0" borderId="7" xfId="0" applyFont="1" applyBorder="1" applyAlignment="1">
      <alignment horizontal="center" vertical="center"/>
    </xf>
    <xf numFmtId="0" fontId="4" fillId="0" borderId="9" xfId="0" applyFont="1" applyBorder="1" applyAlignment="1">
      <alignment horizontal="center" vertical="center" wrapText="1"/>
    </xf>
    <xf numFmtId="0" fontId="5" fillId="4" borderId="0" xfId="0" applyFont="1" applyFill="1" applyAlignment="1">
      <alignment horizontal="center" vertical="center" textRotation="90" wrapText="1" readingOrder="1"/>
    </xf>
    <xf numFmtId="0" fontId="5" fillId="4" borderId="5" xfId="0" applyFont="1" applyFill="1" applyBorder="1" applyAlignment="1">
      <alignment horizontal="center" vertical="center" textRotation="90" wrapText="1" readingOrder="1"/>
    </xf>
    <xf numFmtId="0" fontId="8" fillId="6" borderId="10" xfId="0" applyFont="1" applyFill="1" applyBorder="1" applyAlignment="1">
      <alignment horizontal="center" vertical="center" wrapText="1" readingOrder="1"/>
    </xf>
    <xf numFmtId="0" fontId="8" fillId="6" borderId="11" xfId="0" applyFont="1" applyFill="1" applyBorder="1" applyAlignment="1">
      <alignment horizontal="center" vertical="center" wrapText="1" readingOrder="1"/>
    </xf>
    <xf numFmtId="0" fontId="8" fillId="6" borderId="12" xfId="0" applyFont="1" applyFill="1" applyBorder="1" applyAlignment="1">
      <alignment horizontal="center" vertical="center" wrapText="1" readingOrder="1"/>
    </xf>
    <xf numFmtId="0" fontId="8" fillId="6" borderId="13" xfId="0" applyFont="1" applyFill="1" applyBorder="1" applyAlignment="1">
      <alignment horizontal="center" vertical="center" wrapText="1" readingOrder="1"/>
    </xf>
    <xf numFmtId="0" fontId="8" fillId="6" borderId="0" xfId="0" applyFont="1" applyFill="1" applyAlignment="1">
      <alignment horizontal="center" vertical="center" wrapText="1" readingOrder="1"/>
    </xf>
    <xf numFmtId="0" fontId="8" fillId="6" borderId="14" xfId="0" applyFont="1" applyFill="1" applyBorder="1" applyAlignment="1">
      <alignment horizontal="center" vertical="center" wrapText="1" readingOrder="1"/>
    </xf>
    <xf numFmtId="0" fontId="8" fillId="6" borderId="15" xfId="0" applyFont="1" applyFill="1" applyBorder="1" applyAlignment="1">
      <alignment horizontal="center" vertical="center" wrapText="1" readingOrder="1"/>
    </xf>
    <xf numFmtId="0" fontId="8" fillId="6" borderId="16" xfId="0" applyFont="1" applyFill="1" applyBorder="1" applyAlignment="1">
      <alignment horizontal="center" vertical="center" wrapText="1" readingOrder="1"/>
    </xf>
    <xf numFmtId="0" fontId="8" fillId="6" borderId="17" xfId="0" applyFont="1" applyFill="1" applyBorder="1" applyAlignment="1">
      <alignment horizontal="center" vertical="center" wrapText="1" readingOrder="1"/>
    </xf>
    <xf numFmtId="0" fontId="8" fillId="5" borderId="10" xfId="0" applyFont="1" applyFill="1" applyBorder="1" applyAlignment="1">
      <alignment horizontal="center" vertical="center" wrapText="1" readingOrder="1"/>
    </xf>
    <xf numFmtId="0" fontId="8" fillId="5" borderId="11" xfId="0" applyFont="1" applyFill="1" applyBorder="1" applyAlignment="1">
      <alignment horizontal="center" vertical="center" wrapText="1" readingOrder="1"/>
    </xf>
    <xf numFmtId="0" fontId="8" fillId="5" borderId="12" xfId="0" applyFont="1" applyFill="1" applyBorder="1" applyAlignment="1">
      <alignment horizontal="center" vertical="center" wrapText="1" readingOrder="1"/>
    </xf>
    <xf numFmtId="0" fontId="8" fillId="5" borderId="13" xfId="0" applyFont="1" applyFill="1" applyBorder="1" applyAlignment="1">
      <alignment horizontal="center" vertical="center" wrapText="1" readingOrder="1"/>
    </xf>
    <xf numFmtId="0" fontId="8" fillId="5" borderId="0" xfId="0" applyFont="1" applyFill="1" applyAlignment="1">
      <alignment horizontal="center" vertical="center" wrapText="1" readingOrder="1"/>
    </xf>
    <xf numFmtId="0" fontId="8" fillId="5" borderId="14" xfId="0" applyFont="1" applyFill="1" applyBorder="1" applyAlignment="1">
      <alignment horizontal="center" vertical="center" wrapText="1" readingOrder="1"/>
    </xf>
    <xf numFmtId="0" fontId="8" fillId="5" borderId="15" xfId="0" applyFont="1" applyFill="1" applyBorder="1" applyAlignment="1">
      <alignment horizontal="center" vertical="center" wrapText="1" readingOrder="1"/>
    </xf>
    <xf numFmtId="0" fontId="8" fillId="5" borderId="16" xfId="0" applyFont="1" applyFill="1" applyBorder="1" applyAlignment="1">
      <alignment horizontal="center" vertical="center" wrapText="1" readingOrder="1"/>
    </xf>
    <xf numFmtId="0" fontId="8" fillId="5" borderId="17" xfId="0" applyFont="1" applyFill="1" applyBorder="1" applyAlignment="1">
      <alignment horizontal="center" vertical="center" wrapText="1" readingOrder="1"/>
    </xf>
    <xf numFmtId="0" fontId="8" fillId="7" borderId="10" xfId="0" applyFont="1" applyFill="1" applyBorder="1" applyAlignment="1">
      <alignment horizontal="center" vertical="center" wrapText="1" readingOrder="1"/>
    </xf>
    <xf numFmtId="0" fontId="8" fillId="7" borderId="11" xfId="0" applyFont="1" applyFill="1" applyBorder="1" applyAlignment="1">
      <alignment horizontal="center" vertical="center" wrapText="1" readingOrder="1"/>
    </xf>
    <xf numFmtId="0" fontId="8" fillId="7" borderId="12" xfId="0" applyFont="1" applyFill="1" applyBorder="1" applyAlignment="1">
      <alignment horizontal="center" vertical="center" wrapText="1" readingOrder="1"/>
    </xf>
    <xf numFmtId="0" fontId="8" fillId="7" borderId="13" xfId="0" applyFont="1" applyFill="1" applyBorder="1" applyAlignment="1">
      <alignment horizontal="center" vertical="center" wrapText="1" readingOrder="1"/>
    </xf>
    <xf numFmtId="0" fontId="8" fillId="7" borderId="0" xfId="0" applyFont="1" applyFill="1" applyAlignment="1">
      <alignment horizontal="center" vertical="center" wrapText="1" readingOrder="1"/>
    </xf>
    <xf numFmtId="0" fontId="8" fillId="7" borderId="14" xfId="0" applyFont="1" applyFill="1" applyBorder="1" applyAlignment="1">
      <alignment horizontal="center" vertical="center" wrapText="1" readingOrder="1"/>
    </xf>
    <xf numFmtId="0" fontId="8" fillId="7" borderId="15" xfId="0" applyFont="1" applyFill="1" applyBorder="1" applyAlignment="1">
      <alignment horizontal="center" vertical="center" wrapText="1" readingOrder="1"/>
    </xf>
    <xf numFmtId="0" fontId="8" fillId="7" borderId="16" xfId="0" applyFont="1" applyFill="1" applyBorder="1" applyAlignment="1">
      <alignment horizontal="center" vertical="center" wrapText="1" readingOrder="1"/>
    </xf>
    <xf numFmtId="0" fontId="8" fillId="7" borderId="17" xfId="0" applyFont="1" applyFill="1" applyBorder="1" applyAlignment="1">
      <alignment horizontal="center" vertical="center" wrapText="1" readingOrder="1"/>
    </xf>
    <xf numFmtId="0" fontId="8" fillId="3" borderId="10" xfId="0" applyFont="1" applyFill="1" applyBorder="1" applyAlignment="1">
      <alignment horizontal="center" vertical="center" wrapText="1" readingOrder="1"/>
    </xf>
    <xf numFmtId="0" fontId="8" fillId="3" borderId="11" xfId="0" applyFont="1" applyFill="1" applyBorder="1" applyAlignment="1">
      <alignment horizontal="center" vertical="center" wrapText="1" readingOrder="1"/>
    </xf>
    <xf numFmtId="0" fontId="8" fillId="3" borderId="12" xfId="0" applyFont="1" applyFill="1" applyBorder="1" applyAlignment="1">
      <alignment horizontal="center" vertical="center" wrapText="1" readingOrder="1"/>
    </xf>
    <xf numFmtId="0" fontId="8" fillId="3" borderId="13" xfId="0" applyFont="1" applyFill="1" applyBorder="1" applyAlignment="1">
      <alignment horizontal="center" vertical="center" wrapText="1" readingOrder="1"/>
    </xf>
    <xf numFmtId="0" fontId="8" fillId="3" borderId="0" xfId="0" applyFont="1" applyFill="1" applyAlignment="1">
      <alignment horizontal="center" vertical="center" wrapText="1" readingOrder="1"/>
    </xf>
    <xf numFmtId="0" fontId="8" fillId="3" borderId="14" xfId="0" applyFont="1" applyFill="1" applyBorder="1" applyAlignment="1">
      <alignment horizontal="center" vertical="center" wrapText="1" readingOrder="1"/>
    </xf>
    <xf numFmtId="0" fontId="8" fillId="3" borderId="15" xfId="0" applyFont="1" applyFill="1" applyBorder="1" applyAlignment="1">
      <alignment horizontal="center" vertical="center" wrapText="1" readingOrder="1"/>
    </xf>
    <xf numFmtId="0" fontId="8" fillId="3" borderId="16" xfId="0" applyFont="1" applyFill="1" applyBorder="1" applyAlignment="1">
      <alignment horizontal="center" vertical="center" wrapText="1" readingOrder="1"/>
    </xf>
    <xf numFmtId="0" fontId="8" fillId="3" borderId="17" xfId="0" applyFont="1" applyFill="1" applyBorder="1" applyAlignment="1">
      <alignment horizontal="center" vertical="center" wrapText="1" readingOrder="1"/>
    </xf>
    <xf numFmtId="0" fontId="14" fillId="0" borderId="2" xfId="0" applyFont="1" applyBorder="1" applyAlignment="1">
      <alignment horizontal="center" vertical="center" wrapText="1"/>
    </xf>
    <xf numFmtId="0" fontId="14" fillId="0" borderId="9" xfId="0" applyFont="1" applyBorder="1" applyAlignment="1">
      <alignment horizontal="center" vertical="center"/>
    </xf>
    <xf numFmtId="0" fontId="14" fillId="0" borderId="3" xfId="0" applyFont="1" applyBorder="1" applyAlignment="1">
      <alignment horizontal="center" vertical="center"/>
    </xf>
    <xf numFmtId="0" fontId="14" fillId="0" borderId="4" xfId="0" applyFont="1" applyBorder="1" applyAlignment="1">
      <alignment horizontal="center" vertical="center"/>
    </xf>
    <xf numFmtId="0" fontId="14" fillId="0" borderId="0" xfId="0" applyFont="1" applyAlignment="1">
      <alignment horizontal="center" vertical="center"/>
    </xf>
    <xf numFmtId="0" fontId="14" fillId="0" borderId="5" xfId="0" applyFont="1" applyBorder="1" applyAlignment="1">
      <alignment horizontal="center" vertical="center"/>
    </xf>
    <xf numFmtId="0" fontId="14" fillId="0" borderId="6" xfId="0" applyFont="1" applyBorder="1" applyAlignment="1">
      <alignment horizontal="center" vertical="center"/>
    </xf>
    <xf numFmtId="0" fontId="14" fillId="0" borderId="8" xfId="0" applyFont="1" applyBorder="1" applyAlignment="1">
      <alignment horizontal="center" vertical="center"/>
    </xf>
    <xf numFmtId="0" fontId="14" fillId="0" borderId="7" xfId="0" applyFont="1" applyBorder="1" applyAlignment="1">
      <alignment horizontal="center" vertical="center"/>
    </xf>
    <xf numFmtId="0" fontId="14" fillId="0" borderId="9" xfId="0" applyFont="1" applyBorder="1" applyAlignment="1">
      <alignment horizontal="center" vertical="center" wrapText="1"/>
    </xf>
    <xf numFmtId="0" fontId="13" fillId="5" borderId="10" xfId="0" applyFont="1" applyFill="1" applyBorder="1" applyAlignment="1">
      <alignment horizontal="center" vertical="center" wrapText="1" readingOrder="1"/>
    </xf>
    <xf numFmtId="0" fontId="13" fillId="5" borderId="11" xfId="0" applyFont="1" applyFill="1" applyBorder="1" applyAlignment="1">
      <alignment horizontal="center" vertical="center" wrapText="1" readingOrder="1"/>
    </xf>
    <xf numFmtId="0" fontId="13" fillId="5" borderId="12" xfId="0" applyFont="1" applyFill="1" applyBorder="1" applyAlignment="1">
      <alignment horizontal="center" vertical="center" wrapText="1" readingOrder="1"/>
    </xf>
    <xf numFmtId="0" fontId="13" fillId="5" borderId="13" xfId="0" applyFont="1" applyFill="1" applyBorder="1" applyAlignment="1">
      <alignment horizontal="center" vertical="center" wrapText="1" readingOrder="1"/>
    </xf>
    <xf numFmtId="0" fontId="13" fillId="5" borderId="0" xfId="0" applyFont="1" applyFill="1" applyAlignment="1">
      <alignment horizontal="center" vertical="center" wrapText="1" readingOrder="1"/>
    </xf>
    <xf numFmtId="0" fontId="13" fillId="5" borderId="14" xfId="0" applyFont="1" applyFill="1" applyBorder="1" applyAlignment="1">
      <alignment horizontal="center" vertical="center" wrapText="1" readingOrder="1"/>
    </xf>
    <xf numFmtId="0" fontId="13" fillId="5" borderId="15" xfId="0" applyFont="1" applyFill="1" applyBorder="1" applyAlignment="1">
      <alignment horizontal="center" vertical="center" wrapText="1" readingOrder="1"/>
    </xf>
    <xf numFmtId="0" fontId="13" fillId="5" borderId="16" xfId="0" applyFont="1" applyFill="1" applyBorder="1" applyAlignment="1">
      <alignment horizontal="center" vertical="center" wrapText="1" readingOrder="1"/>
    </xf>
    <xf numFmtId="0" fontId="13" fillId="5" borderId="17" xfId="0" applyFont="1" applyFill="1" applyBorder="1" applyAlignment="1">
      <alignment horizontal="center" vertical="center" wrapText="1" readingOrder="1"/>
    </xf>
    <xf numFmtId="0" fontId="14" fillId="0" borderId="4" xfId="0" applyFont="1" applyBorder="1" applyAlignment="1">
      <alignment horizontal="center" vertical="center" wrapText="1"/>
    </xf>
    <xf numFmtId="0" fontId="13" fillId="6" borderId="10" xfId="0" applyFont="1" applyFill="1" applyBorder="1" applyAlignment="1">
      <alignment horizontal="center" vertical="center" wrapText="1" readingOrder="1"/>
    </xf>
    <xf numFmtId="0" fontId="13" fillId="6" borderId="11" xfId="0" applyFont="1" applyFill="1" applyBorder="1" applyAlignment="1">
      <alignment horizontal="center" vertical="center" wrapText="1" readingOrder="1"/>
    </xf>
    <xf numFmtId="0" fontId="13" fillId="6" borderId="12" xfId="0" applyFont="1" applyFill="1" applyBorder="1" applyAlignment="1">
      <alignment horizontal="center" vertical="center" wrapText="1" readingOrder="1"/>
    </xf>
    <xf numFmtId="0" fontId="13" fillId="6" borderId="13" xfId="0" applyFont="1" applyFill="1" applyBorder="1" applyAlignment="1">
      <alignment horizontal="center" vertical="center" wrapText="1" readingOrder="1"/>
    </xf>
    <xf numFmtId="0" fontId="13" fillId="6" borderId="0" xfId="0" applyFont="1" applyFill="1" applyAlignment="1">
      <alignment horizontal="center" vertical="center" wrapText="1" readingOrder="1"/>
    </xf>
    <xf numFmtId="0" fontId="13" fillId="6" borderId="14" xfId="0" applyFont="1" applyFill="1" applyBorder="1" applyAlignment="1">
      <alignment horizontal="center" vertical="center" wrapText="1" readingOrder="1"/>
    </xf>
    <xf numFmtId="0" fontId="13" fillId="6" borderId="15" xfId="0" applyFont="1" applyFill="1" applyBorder="1" applyAlignment="1">
      <alignment horizontal="center" vertical="center" wrapText="1" readingOrder="1"/>
    </xf>
    <xf numFmtId="0" fontId="13" fillId="6" borderId="16" xfId="0" applyFont="1" applyFill="1" applyBorder="1" applyAlignment="1">
      <alignment horizontal="center" vertical="center" wrapText="1" readingOrder="1"/>
    </xf>
    <xf numFmtId="0" fontId="13" fillId="6" borderId="17" xfId="0" applyFont="1" applyFill="1" applyBorder="1" applyAlignment="1">
      <alignment horizontal="center" vertical="center" wrapText="1" readingOrder="1"/>
    </xf>
    <xf numFmtId="0" fontId="12" fillId="0" borderId="0" xfId="0" applyFont="1" applyAlignment="1">
      <alignment horizontal="center" vertical="center" wrapText="1"/>
    </xf>
    <xf numFmtId="0" fontId="9" fillId="0" borderId="0" xfId="0" applyFont="1" applyAlignment="1">
      <alignment horizontal="center" vertical="center" wrapText="1"/>
    </xf>
    <xf numFmtId="0" fontId="13" fillId="3" borderId="10" xfId="0" applyFont="1" applyFill="1" applyBorder="1" applyAlignment="1">
      <alignment horizontal="center" vertical="center" wrapText="1" readingOrder="1"/>
    </xf>
    <xf numFmtId="0" fontId="13" fillId="3" borderId="11" xfId="0" applyFont="1" applyFill="1" applyBorder="1" applyAlignment="1">
      <alignment horizontal="center" vertical="center" wrapText="1" readingOrder="1"/>
    </xf>
    <xf numFmtId="0" fontId="13" fillId="3" borderId="12" xfId="0" applyFont="1" applyFill="1" applyBorder="1" applyAlignment="1">
      <alignment horizontal="center" vertical="center" wrapText="1" readingOrder="1"/>
    </xf>
    <xf numFmtId="0" fontId="13" fillId="3" borderId="13" xfId="0" applyFont="1" applyFill="1" applyBorder="1" applyAlignment="1">
      <alignment horizontal="center" vertical="center" wrapText="1" readingOrder="1"/>
    </xf>
    <xf numFmtId="0" fontId="13" fillId="3" borderId="0" xfId="0" applyFont="1" applyFill="1" applyAlignment="1">
      <alignment horizontal="center" vertical="center" wrapText="1" readingOrder="1"/>
    </xf>
    <xf numFmtId="0" fontId="13" fillId="3" borderId="14" xfId="0" applyFont="1" applyFill="1" applyBorder="1" applyAlignment="1">
      <alignment horizontal="center" vertical="center" wrapText="1" readingOrder="1"/>
    </xf>
    <xf numFmtId="0" fontId="13" fillId="3" borderId="15" xfId="0" applyFont="1" applyFill="1" applyBorder="1" applyAlignment="1">
      <alignment horizontal="center" vertical="center" wrapText="1" readingOrder="1"/>
    </xf>
    <xf numFmtId="0" fontId="13" fillId="3" borderId="16" xfId="0" applyFont="1" applyFill="1" applyBorder="1" applyAlignment="1">
      <alignment horizontal="center" vertical="center" wrapText="1" readingOrder="1"/>
    </xf>
    <xf numFmtId="0" fontId="13" fillId="3" borderId="17" xfId="0" applyFont="1" applyFill="1" applyBorder="1" applyAlignment="1">
      <alignment horizontal="center" vertical="center" wrapText="1" readingOrder="1"/>
    </xf>
    <xf numFmtId="0" fontId="13" fillId="7" borderId="10" xfId="0" applyFont="1" applyFill="1" applyBorder="1" applyAlignment="1">
      <alignment horizontal="center" vertical="center" wrapText="1" readingOrder="1"/>
    </xf>
    <xf numFmtId="0" fontId="13" fillId="7" borderId="11" xfId="0" applyFont="1" applyFill="1" applyBorder="1" applyAlignment="1">
      <alignment horizontal="center" vertical="center" wrapText="1" readingOrder="1"/>
    </xf>
    <xf numFmtId="0" fontId="13" fillId="7" borderId="12" xfId="0" applyFont="1" applyFill="1" applyBorder="1" applyAlignment="1">
      <alignment horizontal="center" vertical="center" wrapText="1" readingOrder="1"/>
    </xf>
    <xf numFmtId="0" fontId="13" fillId="7" borderId="13" xfId="0" applyFont="1" applyFill="1" applyBorder="1" applyAlignment="1">
      <alignment horizontal="center" vertical="center" wrapText="1" readingOrder="1"/>
    </xf>
    <xf numFmtId="0" fontId="13" fillId="7" borderId="0" xfId="0" applyFont="1" applyFill="1" applyAlignment="1">
      <alignment horizontal="center" vertical="center" wrapText="1" readingOrder="1"/>
    </xf>
    <xf numFmtId="0" fontId="13" fillId="7" borderId="14" xfId="0" applyFont="1" applyFill="1" applyBorder="1" applyAlignment="1">
      <alignment horizontal="center" vertical="center" wrapText="1" readingOrder="1"/>
    </xf>
    <xf numFmtId="0" fontId="13" fillId="7" borderId="15" xfId="0" applyFont="1" applyFill="1" applyBorder="1" applyAlignment="1">
      <alignment horizontal="center" vertical="center" wrapText="1" readingOrder="1"/>
    </xf>
    <xf numFmtId="0" fontId="13" fillId="7" borderId="16" xfId="0" applyFont="1" applyFill="1" applyBorder="1" applyAlignment="1">
      <alignment horizontal="center" vertical="center" wrapText="1" readingOrder="1"/>
    </xf>
    <xf numFmtId="0" fontId="13" fillId="7" borderId="17" xfId="0" applyFont="1" applyFill="1" applyBorder="1" applyAlignment="1">
      <alignment horizontal="center" vertical="center" wrapText="1" readingOrder="1"/>
    </xf>
    <xf numFmtId="0" fontId="18" fillId="0" borderId="54" xfId="0" applyFont="1" applyBorder="1" applyAlignment="1">
      <alignment horizontal="center" vertical="center" textRotation="90"/>
    </xf>
    <xf numFmtId="0" fontId="18" fillId="0" borderId="56" xfId="0" applyFont="1" applyBorder="1" applyAlignment="1">
      <alignment horizontal="center" vertical="center" textRotation="90"/>
    </xf>
    <xf numFmtId="0" fontId="18" fillId="0" borderId="57" xfId="0" applyFont="1" applyBorder="1" applyAlignment="1">
      <alignment horizontal="center" vertical="center" textRotation="90"/>
    </xf>
    <xf numFmtId="0" fontId="17" fillId="0" borderId="55" xfId="0" applyFont="1" applyBorder="1" applyAlignment="1" applyProtection="1">
      <alignment horizontal="center" vertical="center" wrapText="1"/>
      <protection locked="0"/>
    </xf>
    <xf numFmtId="0" fontId="17" fillId="0" borderId="22" xfId="0" applyFont="1" applyBorder="1" applyAlignment="1" applyProtection="1">
      <alignment horizontal="center" vertical="center" wrapText="1"/>
      <protection locked="0"/>
    </xf>
    <xf numFmtId="0" fontId="17" fillId="0" borderId="58" xfId="0" applyFont="1" applyBorder="1" applyAlignment="1" applyProtection="1">
      <alignment horizontal="center" vertical="center" wrapText="1"/>
      <protection locked="0"/>
    </xf>
    <xf numFmtId="0" fontId="18" fillId="0" borderId="55" xfId="0" applyFont="1" applyBorder="1" applyAlignment="1" applyProtection="1">
      <alignment horizontal="center" vertical="center" wrapText="1"/>
      <protection locked="0"/>
    </xf>
    <xf numFmtId="0" fontId="18" fillId="0" borderId="22" xfId="0" applyFont="1" applyBorder="1" applyAlignment="1" applyProtection="1">
      <alignment horizontal="center" vertical="center" wrapText="1"/>
      <protection locked="0"/>
    </xf>
    <xf numFmtId="0" fontId="18" fillId="0" borderId="58" xfId="0" applyFont="1" applyBorder="1" applyAlignment="1" applyProtection="1">
      <alignment horizontal="center" vertical="center" wrapText="1"/>
      <protection locked="0"/>
    </xf>
    <xf numFmtId="0" fontId="17" fillId="2" borderId="55" xfId="0" applyFont="1" applyFill="1" applyBorder="1" applyAlignment="1" applyProtection="1">
      <alignment horizontal="center" vertical="center" wrapText="1"/>
      <protection locked="0"/>
    </xf>
    <xf numFmtId="0" fontId="17" fillId="2" borderId="22" xfId="0" applyFont="1" applyFill="1" applyBorder="1" applyAlignment="1" applyProtection="1">
      <alignment horizontal="center" vertical="center" wrapText="1"/>
      <protection locked="0"/>
    </xf>
    <xf numFmtId="0" fontId="17" fillId="2" borderId="58" xfId="0" applyFont="1" applyFill="1" applyBorder="1" applyAlignment="1" applyProtection="1">
      <alignment horizontal="center" vertical="center" wrapText="1"/>
      <protection locked="0"/>
    </xf>
    <xf numFmtId="0" fontId="18" fillId="0" borderId="65" xfId="0" applyFont="1" applyBorder="1" applyAlignment="1">
      <alignment horizontal="center" vertical="center" textRotation="90"/>
    </xf>
    <xf numFmtId="0" fontId="17" fillId="0" borderId="32" xfId="0" applyFont="1" applyBorder="1" applyAlignment="1" applyProtection="1">
      <alignment horizontal="center" vertical="center" wrapText="1"/>
      <protection locked="0"/>
    </xf>
    <xf numFmtId="0" fontId="18" fillId="0" borderId="27" xfId="0" applyFont="1" applyBorder="1" applyAlignment="1">
      <alignment horizontal="center" vertical="center" textRotation="90"/>
    </xf>
    <xf numFmtId="0" fontId="24" fillId="0" borderId="22" xfId="0" applyFont="1" applyBorder="1" applyAlignment="1" applyProtection="1">
      <alignment horizontal="center" vertical="center" wrapText="1"/>
      <protection locked="0"/>
    </xf>
    <xf numFmtId="0" fontId="18" fillId="0" borderId="34" xfId="0" applyFont="1" applyBorder="1" applyAlignment="1">
      <alignment horizontal="center" vertical="center" textRotation="90"/>
    </xf>
    <xf numFmtId="0" fontId="17" fillId="0" borderId="35" xfId="0" applyFont="1" applyBorder="1" applyAlignment="1" applyProtection="1">
      <alignment horizontal="center" vertical="center" wrapText="1"/>
      <protection locked="0"/>
    </xf>
    <xf numFmtId="0" fontId="18" fillId="0" borderId="35" xfId="0" applyFont="1" applyBorder="1" applyAlignment="1" applyProtection="1">
      <alignment horizontal="center" vertical="center" wrapText="1"/>
      <protection locked="0"/>
    </xf>
    <xf numFmtId="0" fontId="18" fillId="0" borderId="22" xfId="0" applyFont="1" applyBorder="1" applyAlignment="1">
      <alignment horizontal="center" vertical="center" wrapText="1"/>
    </xf>
    <xf numFmtId="0" fontId="24" fillId="0" borderId="22" xfId="0" applyFont="1" applyBorder="1" applyAlignment="1">
      <alignment horizontal="center" vertical="center" wrapText="1"/>
    </xf>
    <xf numFmtId="0" fontId="29" fillId="9" borderId="41" xfId="0" applyFont="1" applyFill="1" applyBorder="1" applyAlignment="1">
      <alignment horizontal="center" vertical="center" wrapText="1"/>
    </xf>
    <xf numFmtId="0" fontId="29" fillId="9" borderId="42" xfId="0" applyFont="1" applyFill="1" applyBorder="1" applyAlignment="1">
      <alignment horizontal="center" vertical="center" wrapText="1"/>
    </xf>
    <xf numFmtId="0" fontId="29" fillId="9" borderId="43" xfId="0" applyFont="1" applyFill="1" applyBorder="1" applyAlignment="1">
      <alignment horizontal="center" vertical="center" wrapText="1"/>
    </xf>
    <xf numFmtId="0" fontId="29" fillId="9" borderId="50" xfId="0" applyFont="1" applyFill="1" applyBorder="1" applyAlignment="1">
      <alignment horizontal="center" vertical="center" wrapText="1"/>
    </xf>
    <xf numFmtId="0" fontId="29" fillId="9" borderId="51" xfId="0" applyFont="1" applyFill="1" applyBorder="1" applyAlignment="1">
      <alignment horizontal="center" vertical="center" wrapText="1"/>
    </xf>
    <xf numFmtId="0" fontId="28" fillId="9" borderId="52" xfId="0" applyFont="1" applyFill="1" applyBorder="1" applyAlignment="1">
      <alignment horizontal="center" vertical="center" wrapText="1"/>
    </xf>
    <xf numFmtId="0" fontId="28" fillId="9" borderId="72" xfId="0" applyFont="1" applyFill="1" applyBorder="1" applyAlignment="1">
      <alignment horizontal="center" vertical="center" wrapText="1"/>
    </xf>
    <xf numFmtId="0" fontId="31" fillId="10" borderId="47" xfId="0" applyFont="1" applyFill="1" applyBorder="1" applyAlignment="1">
      <alignment horizontal="center" vertical="center" wrapText="1"/>
    </xf>
    <xf numFmtId="0" fontId="31" fillId="10" borderId="0" xfId="0" applyFont="1" applyFill="1" applyAlignment="1">
      <alignment horizontal="center" vertical="center" wrapText="1"/>
    </xf>
    <xf numFmtId="0" fontId="21" fillId="8" borderId="25" xfId="0" applyFont="1" applyFill="1" applyBorder="1" applyAlignment="1">
      <alignment horizontal="center" vertical="center"/>
    </xf>
    <xf numFmtId="0" fontId="21" fillId="8" borderId="19" xfId="0" applyFont="1" applyFill="1" applyBorder="1" applyAlignment="1">
      <alignment horizontal="center" vertical="center"/>
    </xf>
    <xf numFmtId="0" fontId="21" fillId="8" borderId="20" xfId="0" applyFont="1" applyFill="1" applyBorder="1" applyAlignment="1">
      <alignment horizontal="center" vertical="center"/>
    </xf>
    <xf numFmtId="0" fontId="21" fillId="8" borderId="18" xfId="0" applyFont="1" applyFill="1" applyBorder="1" applyAlignment="1">
      <alignment horizontal="center" vertical="center"/>
    </xf>
    <xf numFmtId="0" fontId="28" fillId="9" borderId="41" xfId="0" applyFont="1" applyFill="1" applyBorder="1" applyAlignment="1">
      <alignment horizontal="center" vertical="center" wrapText="1"/>
    </xf>
    <xf numFmtId="0" fontId="28" fillId="9" borderId="42" xfId="0" applyFont="1" applyFill="1" applyBorder="1" applyAlignment="1">
      <alignment horizontal="center" vertical="center" wrapText="1"/>
    </xf>
    <xf numFmtId="0" fontId="29" fillId="9" borderId="46" xfId="0" applyFont="1" applyFill="1" applyBorder="1" applyAlignment="1">
      <alignment horizontal="center" vertical="center" wrapText="1"/>
    </xf>
    <xf numFmtId="0" fontId="29" fillId="9" borderId="44" xfId="0" applyFont="1" applyFill="1" applyBorder="1" applyAlignment="1">
      <alignment horizontal="center" vertical="center" wrapText="1"/>
    </xf>
    <xf numFmtId="0" fontId="29" fillId="9" borderId="70" xfId="0" applyFont="1" applyFill="1" applyBorder="1" applyAlignment="1">
      <alignment horizontal="center" vertical="center" textRotation="90" wrapText="1"/>
    </xf>
    <xf numFmtId="0" fontId="29" fillId="9" borderId="71" xfId="0" applyFont="1" applyFill="1" applyBorder="1" applyAlignment="1">
      <alignment horizontal="center" vertical="center" textRotation="90" wrapText="1"/>
    </xf>
    <xf numFmtId="0" fontId="45" fillId="0" borderId="0" xfId="0" applyFont="1" applyAlignment="1">
      <alignment horizontal="center" vertical="center" wrapText="1"/>
    </xf>
    <xf numFmtId="0" fontId="40" fillId="0" borderId="0" xfId="0" applyFont="1" applyAlignment="1">
      <alignment horizontal="center" vertical="center" wrapText="1"/>
    </xf>
    <xf numFmtId="0" fontId="60" fillId="8" borderId="20" xfId="0" applyFont="1" applyFill="1" applyBorder="1" applyAlignment="1">
      <alignment horizontal="center" vertical="center"/>
    </xf>
    <xf numFmtId="0" fontId="60" fillId="8" borderId="18" xfId="0" applyFont="1" applyFill="1" applyBorder="1" applyAlignment="1">
      <alignment horizontal="center" vertical="center"/>
    </xf>
    <xf numFmtId="0" fontId="60" fillId="9" borderId="52" xfId="0" applyFont="1" applyFill="1" applyBorder="1" applyAlignment="1">
      <alignment horizontal="center" vertical="center" wrapText="1"/>
    </xf>
    <xf numFmtId="0" fontId="60" fillId="9" borderId="97" xfId="0" applyFont="1" applyFill="1" applyBorder="1" applyAlignment="1">
      <alignment horizontal="center" vertical="center" wrapText="1"/>
    </xf>
    <xf numFmtId="0" fontId="45" fillId="0" borderId="110" xfId="0" applyFont="1" applyBorder="1" applyAlignment="1">
      <alignment horizontal="left" vertical="center" wrapText="1"/>
    </xf>
    <xf numFmtId="0" fontId="45" fillId="0" borderId="106" xfId="0" applyFont="1" applyBorder="1" applyAlignment="1">
      <alignment horizontal="left" vertical="center" wrapText="1"/>
    </xf>
    <xf numFmtId="0" fontId="45" fillId="0" borderId="108" xfId="0" applyFont="1" applyBorder="1" applyAlignment="1">
      <alignment horizontal="left" vertical="center" wrapText="1"/>
    </xf>
    <xf numFmtId="0" fontId="40" fillId="0" borderId="102" xfId="0" applyFont="1" applyBorder="1" applyAlignment="1">
      <alignment horizontal="left" vertical="center" wrapText="1"/>
    </xf>
    <xf numFmtId="0" fontId="40" fillId="0" borderId="53" xfId="0" applyFont="1" applyBorder="1" applyAlignment="1">
      <alignment horizontal="left" vertical="center" wrapText="1"/>
    </xf>
    <xf numFmtId="0" fontId="40" fillId="0" borderId="88" xfId="0" applyFont="1" applyBorder="1" applyAlignment="1">
      <alignment horizontal="left" vertical="center" wrapText="1"/>
    </xf>
    <xf numFmtId="0" fontId="62" fillId="9" borderId="92" xfId="0" applyFont="1" applyFill="1" applyBorder="1" applyAlignment="1">
      <alignment horizontal="center" vertical="top" wrapText="1"/>
    </xf>
    <xf numFmtId="0" fontId="28" fillId="8" borderId="86" xfId="0" applyFont="1" applyFill="1" applyBorder="1" applyAlignment="1">
      <alignment horizontal="center" vertical="center" wrapText="1"/>
    </xf>
    <xf numFmtId="0" fontId="61" fillId="9" borderId="2" xfId="0" applyFont="1" applyFill="1" applyBorder="1" applyAlignment="1">
      <alignment horizontal="center" vertical="center" wrapText="1"/>
    </xf>
    <xf numFmtId="0" fontId="29" fillId="8" borderId="86" xfId="0" applyFont="1" applyFill="1" applyBorder="1" applyAlignment="1">
      <alignment horizontal="center" vertical="center" textRotation="90" wrapText="1"/>
    </xf>
    <xf numFmtId="0" fontId="29" fillId="8" borderId="87" xfId="0" applyFont="1" applyFill="1" applyBorder="1" applyAlignment="1">
      <alignment horizontal="center" vertical="center" textRotation="90" wrapText="1"/>
    </xf>
    <xf numFmtId="0" fontId="62" fillId="9" borderId="50" xfId="0" applyFont="1" applyFill="1" applyBorder="1" applyAlignment="1">
      <alignment horizontal="center" vertical="center" wrapText="1"/>
    </xf>
    <xf numFmtId="0" fontId="62" fillId="9" borderId="51" xfId="0" applyFont="1" applyFill="1" applyBorder="1" applyAlignment="1">
      <alignment horizontal="center" vertical="center" wrapText="1"/>
    </xf>
    <xf numFmtId="0" fontId="62" fillId="9" borderId="98" xfId="0" applyFont="1" applyFill="1" applyBorder="1" applyAlignment="1">
      <alignment horizontal="center" vertical="center" wrapText="1"/>
    </xf>
    <xf numFmtId="0" fontId="45" fillId="0" borderId="103" xfId="0" applyFont="1" applyBorder="1" applyAlignment="1">
      <alignment horizontal="left" vertical="center" wrapText="1"/>
    </xf>
    <xf numFmtId="0" fontId="40" fillId="0" borderId="104" xfId="0" applyFont="1" applyBorder="1" applyAlignment="1">
      <alignment horizontal="left" vertical="center" wrapText="1"/>
    </xf>
    <xf numFmtId="0" fontId="62" fillId="9" borderId="41" xfId="0" applyFont="1" applyFill="1" applyBorder="1" applyAlignment="1">
      <alignment horizontal="center" vertical="center" wrapText="1"/>
    </xf>
    <xf numFmtId="0" fontId="62" fillId="9" borderId="42" xfId="0" applyFont="1" applyFill="1" applyBorder="1" applyAlignment="1">
      <alignment horizontal="center" vertical="center" wrapText="1"/>
    </xf>
    <xf numFmtId="0" fontId="62" fillId="9" borderId="43" xfId="0" applyFont="1" applyFill="1" applyBorder="1" applyAlignment="1">
      <alignment horizontal="center" vertical="center" wrapText="1"/>
    </xf>
    <xf numFmtId="0" fontId="62" fillId="9" borderId="2" xfId="0" applyFont="1" applyFill="1" applyBorder="1" applyAlignment="1">
      <alignment horizontal="center" vertical="center" wrapText="1"/>
    </xf>
    <xf numFmtId="0" fontId="45" fillId="0" borderId="110" xfId="0" applyFont="1" applyBorder="1" applyAlignment="1">
      <alignment horizontal="center" vertical="center" wrapText="1"/>
    </xf>
    <xf numFmtId="0" fontId="45" fillId="0" borderId="106" xfId="0" applyFont="1" applyBorder="1" applyAlignment="1">
      <alignment horizontal="center" vertical="center" wrapText="1"/>
    </xf>
    <xf numFmtId="0" fontId="45" fillId="0" borderId="108" xfId="0" applyFont="1" applyBorder="1" applyAlignment="1">
      <alignment horizontal="center" vertical="center" wrapText="1"/>
    </xf>
    <xf numFmtId="0" fontId="40" fillId="0" borderId="102" xfId="0" applyFont="1" applyBorder="1" applyAlignment="1">
      <alignment horizontal="center" vertical="center" wrapText="1"/>
    </xf>
    <xf numFmtId="0" fontId="40" fillId="0" borderId="53" xfId="0" applyFont="1" applyBorder="1" applyAlignment="1">
      <alignment horizontal="center" vertical="center" wrapText="1"/>
    </xf>
    <xf numFmtId="0" fontId="40" fillId="0" borderId="88" xfId="0" applyFont="1" applyBorder="1" applyAlignment="1">
      <alignment horizontal="center" vertical="center" wrapText="1"/>
    </xf>
    <xf numFmtId="0" fontId="45" fillId="0" borderId="114" xfId="0" applyFont="1" applyBorder="1" applyAlignment="1">
      <alignment horizontal="center" vertical="center" wrapText="1"/>
    </xf>
    <xf numFmtId="0" fontId="40" fillId="0" borderId="115" xfId="0" applyFont="1" applyBorder="1" applyAlignment="1">
      <alignment horizontal="center" vertical="center" wrapText="1"/>
    </xf>
  </cellXfs>
  <cellStyles count="4">
    <cellStyle name="Normal" xfId="0" builtinId="0"/>
    <cellStyle name="Normal - Style1 2" xfId="1" xr:uid="{00000000-0005-0000-0000-000001000000}"/>
    <cellStyle name="Normal 2" xfId="3" xr:uid="{00000000-0005-0000-0000-000002000000}"/>
    <cellStyle name="Normal 2 2" xfId="2" xr:uid="{00000000-0005-0000-0000-000003000000}"/>
  </cellStyles>
  <dxfs count="0"/>
  <tableStyles count="0" defaultTableStyle="TableStyleMedium2" defaultPivotStyle="PivotStyleLight16"/>
  <colors>
    <mruColors>
      <color rgb="FFB61978"/>
      <color rgb="FFFFFF66"/>
      <color rgb="FF6E1978"/>
      <color rgb="FFFE1978"/>
      <color rgb="FF4F5321"/>
      <color rgb="FFC5D11C"/>
      <color rgb="FFFFCC00"/>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142875</xdr:rowOff>
    </xdr:from>
    <xdr:to>
      <xdr:col>0</xdr:col>
      <xdr:colOff>1000125</xdr:colOff>
      <xdr:row>3</xdr:row>
      <xdr:rowOff>159684</xdr:rowOff>
    </xdr:to>
    <xdr:pic>
      <xdr:nvPicPr>
        <xdr:cNvPr id="2" name="Imagen 1">
          <a:extLst>
            <a:ext uri="{FF2B5EF4-FFF2-40B4-BE49-F238E27FC236}">
              <a16:creationId xmlns:a16="http://schemas.microsoft.com/office/drawing/2014/main" id="{44E83A86-23C1-49ED-8AB5-DEF7DED716E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142875"/>
          <a:ext cx="1000125" cy="58830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9525</xdr:colOff>
      <xdr:row>1</xdr:row>
      <xdr:rowOff>95250</xdr:rowOff>
    </xdr:from>
    <xdr:to>
      <xdr:col>2</xdr:col>
      <xdr:colOff>1143000</xdr:colOff>
      <xdr:row>4</xdr:row>
      <xdr:rowOff>0</xdr:rowOff>
    </xdr:to>
    <xdr:pic>
      <xdr:nvPicPr>
        <xdr:cNvPr id="2" name="Imagen 1">
          <a:extLst>
            <a:ext uri="{FF2B5EF4-FFF2-40B4-BE49-F238E27FC236}">
              <a16:creationId xmlns:a16="http://schemas.microsoft.com/office/drawing/2014/main" id="{29971A6D-4F21-4A44-BB0F-BB8EE64A370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628650" y="276225"/>
          <a:ext cx="1133475" cy="657225"/>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344365</xdr:colOff>
      <xdr:row>0</xdr:row>
      <xdr:rowOff>146537</xdr:rowOff>
    </xdr:from>
    <xdr:to>
      <xdr:col>10</xdr:col>
      <xdr:colOff>351692</xdr:colOff>
      <xdr:row>124</xdr:row>
      <xdr:rowOff>117231</xdr:rowOff>
    </xdr:to>
    <xdr:sp macro="" textlink="">
      <xdr:nvSpPr>
        <xdr:cNvPr id="11" name="CuadroTexto 10">
          <a:extLst>
            <a:ext uri="{FF2B5EF4-FFF2-40B4-BE49-F238E27FC236}">
              <a16:creationId xmlns:a16="http://schemas.microsoft.com/office/drawing/2014/main" id="{98FE2F41-8484-C332-6431-1F7D67B732F7}"/>
            </a:ext>
          </a:extLst>
        </xdr:cNvPr>
        <xdr:cNvSpPr txBox="1"/>
      </xdr:nvSpPr>
      <xdr:spPr>
        <a:xfrm>
          <a:off x="344365" y="146537"/>
          <a:ext cx="7627327" cy="23592694"/>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lnSpc>
              <a:spcPct val="107000"/>
            </a:lnSpc>
            <a:spcAft>
              <a:spcPts val="800"/>
            </a:spcAft>
          </a:pPr>
          <a:r>
            <a:rPr lang="es-CO" sz="1100" b="1" kern="100">
              <a:effectLst/>
              <a:latin typeface="Arial Narrow" panose="020B0606020202030204" pitchFamily="34" charset="0"/>
              <a:ea typeface="Aptos" panose="020B0004020202020204" pitchFamily="34" charset="0"/>
              <a:cs typeface="Times New Roman" panose="02020603050405020304" pitchFamily="18" charset="0"/>
            </a:rPr>
            <a:t>Seguimiento al mapa de riesgos de corrupción segundo cuatrimestre 2024</a:t>
          </a:r>
          <a:endParaRPr lang="es-CO" sz="1100" kern="100">
            <a:effectLst/>
            <a:latin typeface="Aptos" panose="020B0004020202020204" pitchFamily="34" charset="0"/>
            <a:ea typeface="Aptos" panose="020B0004020202020204" pitchFamily="34" charset="0"/>
            <a:cs typeface="Times New Roman" panose="02020603050405020304" pitchFamily="18" charset="0"/>
          </a:endParaRPr>
        </a:p>
        <a:p>
          <a:pPr algn="just">
            <a:lnSpc>
              <a:spcPct val="107000"/>
            </a:lnSpc>
            <a:spcAft>
              <a:spcPts val="800"/>
            </a:spcAft>
          </a:pPr>
          <a:r>
            <a:rPr lang="es-CO" sz="1100" kern="100">
              <a:effectLst/>
              <a:latin typeface="Arial Narrow" panose="020B0606020202030204" pitchFamily="34" charset="0"/>
              <a:ea typeface="Aptos" panose="020B0004020202020204" pitchFamily="34" charset="0"/>
              <a:cs typeface="Times New Roman" panose="02020603050405020304" pitchFamily="18" charset="0"/>
            </a:rPr>
            <a:t>A continuación, se presentan los resultados de la evaluación independiente realizada a la matriz de riesgos de corrupción para el segundo cuatrimestre de 2024. La evaluación se centró en determinar la efectividad del diseño y ejecución de los controles, así como el seguimiento del Plan de Tratamiento de Mitigación.</a:t>
          </a:r>
          <a:endParaRPr lang="es-CO" sz="1100" kern="100">
            <a:effectLst/>
            <a:latin typeface="Aptos" panose="020B0004020202020204" pitchFamily="34" charset="0"/>
            <a:ea typeface="Aptos" panose="020B0004020202020204" pitchFamily="34" charset="0"/>
            <a:cs typeface="Times New Roman" panose="02020603050405020304" pitchFamily="18" charset="0"/>
          </a:endParaRPr>
        </a:p>
        <a:p>
          <a:pPr algn="just">
            <a:lnSpc>
              <a:spcPct val="107000"/>
            </a:lnSpc>
            <a:spcAft>
              <a:spcPts val="800"/>
            </a:spcAft>
          </a:pPr>
          <a:r>
            <a:rPr lang="es-CO" sz="1100" kern="100">
              <a:effectLst/>
              <a:latin typeface="Arial Narrow" panose="020B0606020202030204" pitchFamily="34" charset="0"/>
              <a:ea typeface="Aptos" panose="020B0004020202020204" pitchFamily="34" charset="0"/>
              <a:cs typeface="Times New Roman" panose="02020603050405020304" pitchFamily="18" charset="0"/>
            </a:rPr>
            <a:t>Criterios de evaluación:</a:t>
          </a:r>
          <a:endParaRPr lang="es-CO" sz="1100" kern="100">
            <a:effectLst/>
            <a:latin typeface="Aptos" panose="020B0004020202020204" pitchFamily="34" charset="0"/>
            <a:ea typeface="Aptos" panose="020B0004020202020204" pitchFamily="34" charset="0"/>
            <a:cs typeface="Times New Roman" panose="02020603050405020304" pitchFamily="18" charset="0"/>
          </a:endParaRPr>
        </a:p>
        <a:p>
          <a:pPr marL="342900" lvl="0" indent="-342900" algn="just">
            <a:buFont typeface="Symbol" panose="05050102010706020507" pitchFamily="18" charset="2"/>
            <a:buChar char=""/>
          </a:pPr>
          <a:r>
            <a:rPr lang="es-CO" sz="1100" kern="100">
              <a:effectLst/>
              <a:latin typeface="Arial Narrow" panose="020B0606020202030204" pitchFamily="34" charset="0"/>
              <a:ea typeface="Aptos" panose="020B0004020202020204" pitchFamily="34" charset="0"/>
              <a:cs typeface="Times New Roman" panose="02020603050405020304" pitchFamily="18" charset="0"/>
            </a:rPr>
            <a:t>Respuestas remitidas por la OIAC por correo electrónico de los días de 03 y 10 de septiembre de 2024. </a:t>
          </a:r>
          <a:r>
            <a:rPr lang="es-ES" sz="1100" kern="100">
              <a:effectLst/>
              <a:latin typeface="Arial Narrow" panose="020B0606020202030204" pitchFamily="34" charset="0"/>
              <a:ea typeface="Aptos" panose="020B0004020202020204" pitchFamily="34" charset="0"/>
              <a:cs typeface="Times New Roman" panose="02020603050405020304" pitchFamily="18" charset="0"/>
            </a:rPr>
            <a:t> </a:t>
          </a:r>
          <a:endParaRPr lang="es-CO" sz="1100" kern="100">
            <a:effectLst/>
            <a:latin typeface="Aptos" panose="020B0004020202020204" pitchFamily="34" charset="0"/>
            <a:ea typeface="Aptos" panose="020B0004020202020204" pitchFamily="34" charset="0"/>
            <a:cs typeface="Times New Roman" panose="02020603050405020304" pitchFamily="18" charset="0"/>
          </a:endParaRPr>
        </a:p>
        <a:p>
          <a:pPr marL="342900" lvl="0" indent="-342900" algn="just">
            <a:buFont typeface="Symbol" panose="05050102010706020507" pitchFamily="18" charset="2"/>
            <a:buChar char=""/>
          </a:pPr>
          <a:r>
            <a:rPr lang="es-CO" sz="1100" kern="100">
              <a:effectLst/>
              <a:latin typeface="Arial Narrow" panose="020B0606020202030204" pitchFamily="34" charset="0"/>
              <a:ea typeface="Aptos" panose="020B0004020202020204" pitchFamily="34" charset="0"/>
              <a:cs typeface="Times New Roman" panose="02020603050405020304" pitchFamily="18" charset="0"/>
            </a:rPr>
            <a:t>Carpetas con las evidencias cargadas en la ruta </a:t>
          </a:r>
          <a:r>
            <a:rPr lang="es-CO" sz="1100" u="sng" kern="100">
              <a:solidFill>
                <a:srgbClr val="467886"/>
              </a:solidFill>
              <a:effectLst/>
              <a:latin typeface="Arial Narrow" panose="020B0606020202030204" pitchFamily="34" charset="0"/>
              <a:ea typeface="Aptos" panose="020B0004020202020204" pitchFamily="34" charset="0"/>
              <a:cs typeface="Times New Roman" panose="02020603050405020304" pitchFamily="18" charset="0"/>
              <a:hlinkClick xmlns:r="http://schemas.openxmlformats.org/officeDocument/2006/relationships" r:id="">
                <a:extLst>
                  <a:ext uri="{A12FA001-AC4F-418D-AE19-62706E023703}">
                    <ahyp:hlinkClr xmlns:ahyp="http://schemas.microsoft.com/office/drawing/2018/hyperlinkcolor" val="tx"/>
                  </a:ext>
                </a:extLst>
              </a:hlinkClick>
            </a:rPr>
            <a:t>\\fileserver.saesas.gov.co\publica\91 - Evidencia OCI\2024\Seguimiento Plan Anticorrupción, Mapa de Riesgos Seguimiento II</a:t>
          </a:r>
          <a:r>
            <a:rPr lang="es-CO" sz="1100" kern="100">
              <a:effectLst/>
              <a:latin typeface="Arial Narrow" panose="020B0606020202030204" pitchFamily="34" charset="0"/>
              <a:ea typeface="Aptos" panose="020B0004020202020204" pitchFamily="34" charset="0"/>
              <a:cs typeface="Times New Roman" panose="02020603050405020304" pitchFamily="18" charset="0"/>
            </a:rPr>
            <a:t>. </a:t>
          </a:r>
          <a:r>
            <a:rPr lang="es-ES" sz="1100" kern="100">
              <a:effectLst/>
              <a:latin typeface="Arial Narrow" panose="020B0606020202030204" pitchFamily="34" charset="0"/>
              <a:ea typeface="Aptos" panose="020B0004020202020204" pitchFamily="34" charset="0"/>
              <a:cs typeface="Times New Roman" panose="02020603050405020304" pitchFamily="18" charset="0"/>
            </a:rPr>
            <a:t> </a:t>
          </a:r>
          <a:endParaRPr lang="es-CO" sz="1100" kern="100">
            <a:effectLst/>
            <a:latin typeface="Aptos" panose="020B0004020202020204" pitchFamily="34" charset="0"/>
            <a:ea typeface="Aptos" panose="020B0004020202020204" pitchFamily="34" charset="0"/>
            <a:cs typeface="Times New Roman" panose="02020603050405020304" pitchFamily="18" charset="0"/>
          </a:endParaRPr>
        </a:p>
        <a:p>
          <a:pPr marL="342900" lvl="0" indent="-342900" algn="just">
            <a:buFont typeface="Symbol" panose="05050102010706020507" pitchFamily="18" charset="2"/>
            <a:buChar char=""/>
          </a:pPr>
          <a:r>
            <a:rPr lang="es-CO" sz="1100" kern="100">
              <a:effectLst/>
              <a:latin typeface="Arial Narrow" panose="020B0606020202030204" pitchFamily="34" charset="0"/>
              <a:ea typeface="Aptos" panose="020B0004020202020204" pitchFamily="34" charset="0"/>
              <a:cs typeface="Times New Roman" panose="02020603050405020304" pitchFamily="18" charset="0"/>
            </a:rPr>
            <a:t>Matrices de riesgos de corrupción V1 y V2, publicadas en la página web de la entidad </a:t>
          </a:r>
          <a:r>
            <a:rPr lang="es-CO" sz="1100" u="sng" kern="100">
              <a:solidFill>
                <a:srgbClr val="467886"/>
              </a:solidFill>
              <a:effectLst/>
              <a:latin typeface="Arial Narrow" panose="020B0606020202030204" pitchFamily="34" charset="0"/>
              <a:ea typeface="Aptos" panose="020B0004020202020204" pitchFamily="34" charset="0"/>
              <a:cs typeface="Times New Roman" panose="02020603050405020304" pitchFamily="18" charset="0"/>
              <a:hlinkClick xmlns:r="http://schemas.openxmlformats.org/officeDocument/2006/relationships" r:id="">
                <a:extLst>
                  <a:ext uri="{A12FA001-AC4F-418D-AE19-62706E023703}">
                    <ahyp:hlinkClr xmlns:ahyp="http://schemas.microsoft.com/office/drawing/2018/hyperlinkcolor" val="tx"/>
                  </a:ext>
                </a:extLst>
              </a:hlinkClick>
            </a:rPr>
            <a:t>https://www.saesas.gov.co/transparencia_acceso_informaciOn_pUblica/6_planeacion/4_11_informacion_interes_planeacion/6_1_politicas_lineamientos_manuales/g_plan_anticorrupcion_atencion_108/2024/matriz_riegos_corrupcion</a:t>
          </a:r>
          <a:r>
            <a:rPr lang="es-CO" sz="1100" kern="100">
              <a:effectLst/>
              <a:latin typeface="Arial Narrow" panose="020B0606020202030204" pitchFamily="34" charset="0"/>
              <a:ea typeface="Aptos" panose="020B0004020202020204" pitchFamily="34" charset="0"/>
              <a:cs typeface="Times New Roman" panose="02020603050405020304" pitchFamily="18" charset="0"/>
            </a:rPr>
            <a:t>, el día 30/08/2024. Considerando la respuesta por parte del área donde indican que: </a:t>
          </a:r>
          <a:r>
            <a:rPr lang="es-CO" sz="1100" i="1" kern="100">
              <a:effectLst/>
              <a:latin typeface="Arial Narrow" panose="020B0606020202030204" pitchFamily="34" charset="0"/>
              <a:ea typeface="Aptos" panose="020B0004020202020204" pitchFamily="34" charset="0"/>
              <a:cs typeface="Times New Roman" panose="02020603050405020304" pitchFamily="18" charset="0"/>
            </a:rPr>
            <a:t>El seguimiento a controles se hizo con corte a 30 de junio con la matriz V1 y V2 que se encuentra publicada en la página web.</a:t>
          </a:r>
          <a:r>
            <a:rPr lang="es-ES" sz="1100" kern="100">
              <a:effectLst/>
              <a:latin typeface="Arial Narrow" panose="020B0606020202030204" pitchFamily="34" charset="0"/>
              <a:ea typeface="Aptos" panose="020B0004020202020204" pitchFamily="34" charset="0"/>
              <a:cs typeface="Times New Roman" panose="02020603050405020304" pitchFamily="18" charset="0"/>
            </a:rPr>
            <a:t> </a:t>
          </a:r>
          <a:endParaRPr lang="es-CO" sz="1100" kern="100">
            <a:effectLst/>
            <a:latin typeface="Aptos" panose="020B0004020202020204" pitchFamily="34" charset="0"/>
            <a:ea typeface="Aptos" panose="020B0004020202020204" pitchFamily="34" charset="0"/>
            <a:cs typeface="Times New Roman" panose="02020603050405020304" pitchFamily="18" charset="0"/>
          </a:endParaRPr>
        </a:p>
        <a:p>
          <a:pPr marL="342900" lvl="0" indent="-342900" algn="just">
            <a:buFont typeface="Symbol" panose="05050102010706020507" pitchFamily="18" charset="2"/>
            <a:buChar char=""/>
          </a:pPr>
          <a:r>
            <a:rPr lang="es-CO" sz="1100" kern="100">
              <a:effectLst/>
              <a:latin typeface="Arial Narrow" panose="020B0606020202030204" pitchFamily="34" charset="0"/>
              <a:ea typeface="Aptos" panose="020B0004020202020204" pitchFamily="34" charset="0"/>
              <a:cs typeface="Times New Roman" panose="02020603050405020304" pitchFamily="18" charset="0"/>
            </a:rPr>
            <a:t>Bases en Excel con los nombres “Monitoreo riesgos de corrupción II cuatrimestre 2024”, “</a:t>
          </a:r>
          <a:r>
            <a:rPr lang="es-CO" sz="1100" i="1" kern="100">
              <a:effectLst/>
              <a:latin typeface="Arial Narrow" panose="020B0606020202030204" pitchFamily="34" charset="0"/>
              <a:ea typeface="Aptos" panose="020B0004020202020204" pitchFamily="34" charset="0"/>
              <a:cs typeface="Times New Roman" panose="02020603050405020304" pitchFamily="18" charset="0"/>
            </a:rPr>
            <a:t>Seguimiento Implementación Controles RC 2T 2024 2da Línea de defensa.”  y “Seguimiento Implementación Controles RC 2T 2024 1era línea de defensa”.</a:t>
          </a:r>
          <a:r>
            <a:rPr lang="es-ES" sz="1100" kern="100">
              <a:effectLst/>
              <a:latin typeface="Arial Narrow" panose="020B0606020202030204" pitchFamily="34" charset="0"/>
              <a:ea typeface="Aptos" panose="020B0004020202020204" pitchFamily="34" charset="0"/>
              <a:cs typeface="Times New Roman" panose="02020603050405020304" pitchFamily="18" charset="0"/>
            </a:rPr>
            <a:t> </a:t>
          </a:r>
          <a:endParaRPr lang="es-CO" sz="1100" kern="100">
            <a:effectLst/>
            <a:latin typeface="Aptos" panose="020B0004020202020204" pitchFamily="34" charset="0"/>
            <a:ea typeface="Aptos" panose="020B0004020202020204" pitchFamily="34" charset="0"/>
            <a:cs typeface="Times New Roman" panose="02020603050405020304" pitchFamily="18" charset="0"/>
          </a:endParaRPr>
        </a:p>
        <a:p>
          <a:pPr marL="342900" lvl="0" indent="-342900" algn="just">
            <a:buFont typeface="Symbol" panose="05050102010706020507" pitchFamily="18" charset="2"/>
            <a:buChar char=""/>
          </a:pPr>
          <a:r>
            <a:rPr lang="es-ES" sz="1100" kern="100">
              <a:effectLst/>
              <a:latin typeface="Arial Narrow" panose="020B0606020202030204" pitchFamily="34" charset="0"/>
              <a:ea typeface="Aptos" panose="020B0004020202020204" pitchFamily="34" charset="0"/>
              <a:cs typeface="Times New Roman" panose="02020603050405020304" pitchFamily="18" charset="0"/>
            </a:rPr>
            <a:t>De los 18 riesgos de la matriz de corrupción V1, se selecciona una muestra aleatoria de 56 de los 67 controles asociados a estos, tomando como referencia los criterios de la caja de herramientas del DAFP, y un nivel de confianza de 99%. </a:t>
          </a:r>
          <a:endParaRPr lang="es-CO" sz="1100" kern="100">
            <a:effectLst/>
            <a:latin typeface="Aptos" panose="020B0004020202020204" pitchFamily="34" charset="0"/>
            <a:ea typeface="Aptos" panose="020B0004020202020204" pitchFamily="34" charset="0"/>
            <a:cs typeface="Times New Roman" panose="02020603050405020304" pitchFamily="18" charset="0"/>
          </a:endParaRPr>
        </a:p>
        <a:p>
          <a:pPr marL="342900" lvl="0" indent="-342900" algn="just">
            <a:buFont typeface="Symbol" panose="05050102010706020507" pitchFamily="18" charset="2"/>
            <a:buChar char=""/>
          </a:pPr>
          <a:r>
            <a:rPr lang="es-ES" sz="1100" kern="100">
              <a:effectLst/>
              <a:latin typeface="Arial Narrow" panose="020B0606020202030204" pitchFamily="34" charset="0"/>
              <a:ea typeface="Aptos" panose="020B0004020202020204" pitchFamily="34" charset="0"/>
              <a:cs typeface="Times New Roman" panose="02020603050405020304" pitchFamily="18" charset="0"/>
            </a:rPr>
            <a:t>De los 29 riesgos de la matriz de corrupción V2, se selecciona el 100% de los controles (102 controles).</a:t>
          </a:r>
          <a:endParaRPr lang="es-CO" sz="1100" kern="100">
            <a:effectLst/>
            <a:latin typeface="Aptos" panose="020B0004020202020204" pitchFamily="34" charset="0"/>
            <a:ea typeface="Aptos" panose="020B0004020202020204" pitchFamily="34" charset="0"/>
            <a:cs typeface="Times New Roman" panose="02020603050405020304" pitchFamily="18" charset="0"/>
          </a:endParaRPr>
        </a:p>
        <a:p>
          <a:pPr marL="342900" lvl="0" indent="-342900" algn="just">
            <a:buFont typeface="Symbol" panose="05050102010706020507" pitchFamily="18" charset="2"/>
            <a:buChar char=""/>
          </a:pPr>
          <a:r>
            <a:rPr lang="es-CO" sz="1100" kern="100">
              <a:effectLst/>
              <a:latin typeface="Arial Narrow" panose="020B0606020202030204" pitchFamily="34" charset="0"/>
              <a:ea typeface="Aptos" panose="020B0004020202020204" pitchFamily="34" charset="0"/>
              <a:cs typeface="Times New Roman" panose="02020603050405020304" pitchFamily="18" charset="0"/>
            </a:rPr>
            <a:t>Guía para la Administración del Riesgo y el Diseño de Controles en Entidades Públicas, versión 4 y 6 del DAFP.</a:t>
          </a:r>
          <a:endParaRPr lang="es-CO" sz="1100" kern="100">
            <a:effectLst/>
            <a:latin typeface="Aptos" panose="020B0004020202020204" pitchFamily="34" charset="0"/>
            <a:ea typeface="Aptos" panose="020B0004020202020204" pitchFamily="34" charset="0"/>
            <a:cs typeface="Times New Roman" panose="02020603050405020304" pitchFamily="18" charset="0"/>
          </a:endParaRPr>
        </a:p>
        <a:p>
          <a:pPr marL="342900" lvl="0" indent="-342900" algn="just">
            <a:buFont typeface="Symbol" panose="05050102010706020507" pitchFamily="18" charset="2"/>
            <a:buChar char=""/>
          </a:pPr>
          <a:r>
            <a:rPr lang="es-CO" sz="1100" kern="100">
              <a:effectLst/>
              <a:latin typeface="Arial Narrow" panose="020B0606020202030204" pitchFamily="34" charset="0"/>
              <a:ea typeface="Aptos" panose="020B0004020202020204" pitchFamily="34" charset="0"/>
              <a:cs typeface="Times New Roman" panose="02020603050405020304" pitchFamily="18" charset="0"/>
            </a:rPr>
            <a:t>Guía Metodológica de Gestión de Riesgos GM-GP-001 - SAE SAS.</a:t>
          </a:r>
          <a:endParaRPr lang="es-CO" sz="1100" kern="100">
            <a:effectLst/>
            <a:latin typeface="Aptos" panose="020B0004020202020204" pitchFamily="34" charset="0"/>
            <a:ea typeface="Aptos" panose="020B0004020202020204" pitchFamily="34" charset="0"/>
            <a:cs typeface="Times New Roman" panose="02020603050405020304" pitchFamily="18" charset="0"/>
          </a:endParaRPr>
        </a:p>
        <a:p>
          <a:pPr marL="342900" lvl="0" indent="-342900" algn="just">
            <a:buFont typeface="Symbol" panose="05050102010706020507" pitchFamily="18" charset="2"/>
            <a:buChar char=""/>
          </a:pPr>
          <a:r>
            <a:rPr lang="es-ES" sz="1100" kern="100">
              <a:effectLst/>
              <a:latin typeface="Arial Narrow" panose="020B0606020202030204" pitchFamily="34" charset="0"/>
              <a:ea typeface="Aptos" panose="020B0004020202020204" pitchFamily="34" charset="0"/>
              <a:cs typeface="Times New Roman" panose="02020603050405020304" pitchFamily="18" charset="0"/>
            </a:rPr>
            <a:t>Política de Gestión de Riesgos V3 23/07/2024 – SAE SAS.</a:t>
          </a:r>
          <a:endParaRPr lang="es-CO" sz="1100" kern="100">
            <a:effectLst/>
            <a:latin typeface="Aptos" panose="020B0004020202020204" pitchFamily="34" charset="0"/>
            <a:ea typeface="Aptos" panose="020B0004020202020204" pitchFamily="34" charset="0"/>
            <a:cs typeface="Times New Roman" panose="02020603050405020304" pitchFamily="18" charset="0"/>
          </a:endParaRPr>
        </a:p>
        <a:p>
          <a:pPr algn="just">
            <a:lnSpc>
              <a:spcPct val="107000"/>
            </a:lnSpc>
            <a:spcAft>
              <a:spcPts val="800"/>
            </a:spcAft>
          </a:pPr>
          <a:r>
            <a:rPr lang="es-CO" sz="1100" kern="100">
              <a:effectLst/>
              <a:latin typeface="Arial Narrow" panose="020B0606020202030204" pitchFamily="34" charset="0"/>
              <a:ea typeface="Aptos" panose="020B0004020202020204" pitchFamily="34" charset="0"/>
              <a:cs typeface="Times New Roman" panose="02020603050405020304" pitchFamily="18" charset="0"/>
            </a:rPr>
            <a:t> </a:t>
          </a:r>
          <a:endParaRPr lang="es-CO" sz="1100" kern="100">
            <a:effectLst/>
            <a:latin typeface="Aptos" panose="020B0004020202020204" pitchFamily="34" charset="0"/>
            <a:ea typeface="Aptos" panose="020B0004020202020204" pitchFamily="34" charset="0"/>
            <a:cs typeface="Times New Roman" panose="02020603050405020304" pitchFamily="18" charset="0"/>
          </a:endParaRPr>
        </a:p>
        <a:p>
          <a:pPr algn="just">
            <a:lnSpc>
              <a:spcPct val="107000"/>
            </a:lnSpc>
            <a:spcAft>
              <a:spcPts val="800"/>
            </a:spcAft>
          </a:pPr>
          <a:r>
            <a:rPr lang="es-CO" sz="1100" b="1" kern="100">
              <a:effectLst/>
              <a:latin typeface="Arial Narrow" panose="020B0606020202030204" pitchFamily="34" charset="0"/>
              <a:ea typeface="Aptos" panose="020B0004020202020204" pitchFamily="34" charset="0"/>
              <a:cs typeface="Times New Roman" panose="02020603050405020304" pitchFamily="18" charset="0"/>
            </a:rPr>
            <a:t>Conclusiones:</a:t>
          </a:r>
          <a:endParaRPr lang="es-CO" sz="1100" kern="100">
            <a:effectLst/>
            <a:latin typeface="Aptos" panose="020B0004020202020204" pitchFamily="34" charset="0"/>
            <a:ea typeface="Aptos" panose="020B0004020202020204" pitchFamily="34" charset="0"/>
            <a:cs typeface="Times New Roman" panose="02020603050405020304" pitchFamily="18" charset="0"/>
          </a:endParaRPr>
        </a:p>
        <a:p>
          <a:pPr algn="just">
            <a:lnSpc>
              <a:spcPct val="107000"/>
            </a:lnSpc>
            <a:spcAft>
              <a:spcPts val="800"/>
            </a:spcAft>
          </a:pPr>
          <a:r>
            <a:rPr lang="es-CO" sz="1100" kern="100">
              <a:effectLst/>
              <a:latin typeface="Arial Narrow" panose="020B0606020202030204" pitchFamily="34" charset="0"/>
              <a:ea typeface="Aptos" panose="020B0004020202020204" pitchFamily="34" charset="0"/>
              <a:cs typeface="Times New Roman" panose="02020603050405020304" pitchFamily="18" charset="0"/>
            </a:rPr>
            <a:t>De la revisión realizada y evaluada, se evidencia que la Oficina de Integridad, Anticorrupción y Cumplimiento, se encuentra trabajando en la mejora constante de la matriz de corrupción, en cuanto a sus riesgos y controles con el fin de establecer directrices claras y estandarizadas hacia los lideres de procesos o gestores de riesgos de las áreas para el reporte trimestral o cuatrimestral. </a:t>
          </a:r>
          <a:r>
            <a:rPr lang="es-ES" sz="1100" kern="100">
              <a:effectLst/>
              <a:latin typeface="Arial Narrow" panose="020B0606020202030204" pitchFamily="34" charset="0"/>
              <a:ea typeface="Aptos" panose="020B0004020202020204" pitchFamily="34" charset="0"/>
              <a:cs typeface="Times New Roman" panose="02020603050405020304" pitchFamily="18" charset="0"/>
            </a:rPr>
            <a:t> </a:t>
          </a:r>
          <a:endParaRPr lang="es-CO" sz="1100" kern="100">
            <a:effectLst/>
            <a:latin typeface="Aptos" panose="020B0004020202020204" pitchFamily="34" charset="0"/>
            <a:ea typeface="Aptos" panose="020B0004020202020204" pitchFamily="34" charset="0"/>
            <a:cs typeface="Times New Roman" panose="02020603050405020304" pitchFamily="18" charset="0"/>
          </a:endParaRPr>
        </a:p>
        <a:p>
          <a:pPr marL="342900" lvl="0" indent="-342900" algn="just">
            <a:buFont typeface="Symbol" panose="05050102010706020507" pitchFamily="18" charset="2"/>
            <a:buChar char=""/>
          </a:pPr>
          <a:r>
            <a:rPr lang="es-CO" sz="1100" kern="100">
              <a:effectLst/>
              <a:latin typeface="Arial Narrow" panose="020B0606020202030204" pitchFamily="34" charset="0"/>
              <a:ea typeface="Aptos" panose="020B0004020202020204" pitchFamily="34" charset="0"/>
              <a:cs typeface="Times New Roman" panose="02020603050405020304" pitchFamily="18" charset="0"/>
            </a:rPr>
            <a:t>Se cuenta con la actualización de la política de riesgo versión tres (3) que está publicada en la página web de la entidad, donde establecen la metodología y criterios para la administración de riesgos.  </a:t>
          </a:r>
          <a:endParaRPr lang="es-CO" sz="1100" kern="100">
            <a:effectLst/>
            <a:latin typeface="Aptos" panose="020B0004020202020204" pitchFamily="34" charset="0"/>
            <a:ea typeface="Aptos" panose="020B0004020202020204" pitchFamily="34" charset="0"/>
            <a:cs typeface="Times New Roman" panose="02020603050405020304" pitchFamily="18" charset="0"/>
          </a:endParaRPr>
        </a:p>
        <a:p>
          <a:pPr marL="342900" lvl="0" indent="-342900" algn="just">
            <a:buFont typeface="Symbol" panose="05050102010706020507" pitchFamily="18" charset="2"/>
            <a:buChar char=""/>
          </a:pPr>
          <a:r>
            <a:rPr lang="es-CO" sz="1100" kern="100">
              <a:effectLst/>
              <a:latin typeface="Arial Narrow" panose="020B0606020202030204" pitchFamily="34" charset="0"/>
              <a:ea typeface="Aptos" panose="020B0004020202020204" pitchFamily="34" charset="0"/>
              <a:cs typeface="Times New Roman" panose="02020603050405020304" pitchFamily="18" charset="0"/>
            </a:rPr>
            <a:t>En el seguimiento y monitoreo al corte del 30/06/2024, la primera y segunda línea trabajó con algunos riesgos y controles de la matriz de riesgos de corrupción Versión I y Versión II, teniendo en cuenta la aprobación de los lideres, dicha consolidación de la matriz de riesgos de corrupción no se encontraba publicada en la página web de la Entidad.  </a:t>
          </a:r>
          <a:endParaRPr lang="es-CO" sz="1100" kern="100">
            <a:effectLst/>
            <a:latin typeface="Aptos" panose="020B0004020202020204" pitchFamily="34" charset="0"/>
            <a:ea typeface="Aptos" panose="020B0004020202020204" pitchFamily="34" charset="0"/>
            <a:cs typeface="Times New Roman" panose="02020603050405020304" pitchFamily="18" charset="0"/>
          </a:endParaRPr>
        </a:p>
        <a:p>
          <a:pPr marL="342900" lvl="0" indent="-342900" algn="just">
            <a:buFont typeface="Symbol" panose="05050102010706020507" pitchFamily="18" charset="2"/>
            <a:buChar char=""/>
          </a:pPr>
          <a:r>
            <a:rPr lang="es-CO" sz="1100" kern="100">
              <a:effectLst/>
              <a:latin typeface="Arial Narrow" panose="020B0606020202030204" pitchFamily="34" charset="0"/>
              <a:ea typeface="Aptos" panose="020B0004020202020204" pitchFamily="34" charset="0"/>
              <a:cs typeface="Times New Roman" panose="02020603050405020304" pitchFamily="18" charset="0"/>
            </a:rPr>
            <a:t>Ausencia de reportes o evidencias del seguimiento de algunos controles por parte de la primera línea.  </a:t>
          </a:r>
          <a:endParaRPr lang="es-CO" sz="1100" kern="100">
            <a:effectLst/>
            <a:latin typeface="Aptos" panose="020B0004020202020204" pitchFamily="34" charset="0"/>
            <a:ea typeface="Aptos" panose="020B0004020202020204" pitchFamily="34" charset="0"/>
            <a:cs typeface="Times New Roman" panose="02020603050405020304" pitchFamily="18" charset="0"/>
          </a:endParaRPr>
        </a:p>
        <a:p>
          <a:pPr marL="342900" lvl="0" indent="-342900" algn="just">
            <a:buFont typeface="Symbol" panose="05050102010706020507" pitchFamily="18" charset="2"/>
            <a:buChar char=""/>
          </a:pPr>
          <a:r>
            <a:rPr lang="es-CO" sz="1100" kern="100">
              <a:effectLst/>
              <a:latin typeface="Arial Narrow" panose="020B0606020202030204" pitchFamily="34" charset="0"/>
              <a:ea typeface="Aptos" panose="020B0004020202020204" pitchFamily="34" charset="0"/>
              <a:cs typeface="Times New Roman" panose="02020603050405020304" pitchFamily="18" charset="0"/>
            </a:rPr>
            <a:t>Falta de descripciones o aclaración de la primera línea frente a las evidencias presentadas.  </a:t>
          </a:r>
          <a:endParaRPr lang="es-CO" sz="1100" kern="100">
            <a:effectLst/>
            <a:latin typeface="Aptos" panose="020B0004020202020204" pitchFamily="34" charset="0"/>
            <a:ea typeface="Aptos" panose="020B0004020202020204" pitchFamily="34" charset="0"/>
            <a:cs typeface="Times New Roman" panose="02020603050405020304" pitchFamily="18" charset="0"/>
          </a:endParaRPr>
        </a:p>
        <a:p>
          <a:pPr marL="342900" lvl="0" indent="-342900" algn="just">
            <a:buFont typeface="Symbol" panose="05050102010706020507" pitchFamily="18" charset="2"/>
            <a:buChar char=""/>
          </a:pPr>
          <a:r>
            <a:rPr lang="es-CO" sz="1100" kern="100">
              <a:effectLst/>
              <a:latin typeface="Arial Narrow" panose="020B0606020202030204" pitchFamily="34" charset="0"/>
              <a:ea typeface="Aptos" panose="020B0004020202020204" pitchFamily="34" charset="0"/>
              <a:cs typeface="Times New Roman" panose="02020603050405020304" pitchFamily="18" charset="0"/>
            </a:rPr>
            <a:t>Teniendo en cuenta que no se contaba con la matriz consolidada- publicada, se evidencio que la primera línea presento evidencias del seguimiento de los controles, sin embargo, la segunda línea no realizo el monitorea teniendo en cuenta que el corte del 30 de junio de 2024, no se contaba con la aprobación de la matriz de riesgos de corrupción por parte del líder de proceso, como es el caso de los riesgos del proceso Diagnóstico y Alistamiento.  </a:t>
          </a:r>
          <a:endParaRPr lang="es-CO" sz="1100" kern="100">
            <a:effectLst/>
            <a:latin typeface="Aptos" panose="020B0004020202020204" pitchFamily="34" charset="0"/>
            <a:ea typeface="Aptos" panose="020B0004020202020204" pitchFamily="34" charset="0"/>
            <a:cs typeface="Times New Roman" panose="02020603050405020304" pitchFamily="18" charset="0"/>
          </a:endParaRPr>
        </a:p>
        <a:p>
          <a:pPr marL="342900" lvl="0" indent="-342900" algn="just">
            <a:buFont typeface="Symbol" panose="05050102010706020507" pitchFamily="18" charset="2"/>
            <a:buChar char=""/>
          </a:pPr>
          <a:r>
            <a:rPr lang="es-CO" sz="1100" kern="100">
              <a:effectLst/>
              <a:latin typeface="Arial Narrow" panose="020B0606020202030204" pitchFamily="34" charset="0"/>
              <a:ea typeface="Aptos" panose="020B0004020202020204" pitchFamily="34" charset="0"/>
              <a:cs typeface="Times New Roman" panose="02020603050405020304" pitchFamily="18" charset="0"/>
            </a:rPr>
            <a:t>Se detecta debilidad en el seguimiento por parte de la segunda línea, ya que reportan controles como si carecieran de evidencias, a pesar de que al revisar la carpeta correspondiente se encuentra que estas evidencias sí están presentes. Un ejemplo de esto es el control 3 del riesgo RC-GTH-2. </a:t>
          </a:r>
          <a:endParaRPr lang="es-CO" sz="1100" kern="100">
            <a:effectLst/>
            <a:latin typeface="Aptos" panose="020B0004020202020204" pitchFamily="34" charset="0"/>
            <a:ea typeface="Aptos" panose="020B0004020202020204" pitchFamily="34" charset="0"/>
            <a:cs typeface="Times New Roman" panose="02020603050405020304" pitchFamily="18" charset="0"/>
          </a:endParaRPr>
        </a:p>
        <a:p>
          <a:pPr marL="342900" lvl="0" indent="-342900" algn="just">
            <a:buFont typeface="Symbol" panose="05050102010706020507" pitchFamily="18" charset="2"/>
            <a:buChar char=""/>
          </a:pPr>
          <a:r>
            <a:rPr lang="es-CO" sz="1100" kern="100">
              <a:effectLst/>
              <a:latin typeface="Arial Narrow" panose="020B0606020202030204" pitchFamily="34" charset="0"/>
              <a:ea typeface="Aptos" panose="020B0004020202020204" pitchFamily="34" charset="0"/>
              <a:cs typeface="Times New Roman" panose="02020603050405020304" pitchFamily="18" charset="0"/>
            </a:rPr>
            <a:t>Se evidencia que algunos riesgos de Corrupción, (RC-GF-2- Gestión Financiera, RC-DF-4 -Disposición o democratización de activos, RC-DT-1- Disposición temporal de activos no sociales, RC-DT-2- Disposición temporal de activos no sociales y RC-DF-3 Disposición o democratización final de activos) no cuentan con el tratamiento o plan de acción. </a:t>
          </a:r>
          <a:endParaRPr lang="es-CO" sz="1100" kern="100">
            <a:effectLst/>
            <a:latin typeface="Aptos" panose="020B0004020202020204" pitchFamily="34" charset="0"/>
            <a:ea typeface="Aptos" panose="020B0004020202020204" pitchFamily="34" charset="0"/>
            <a:cs typeface="Times New Roman" panose="02020603050405020304" pitchFamily="18" charset="0"/>
          </a:endParaRPr>
        </a:p>
        <a:p>
          <a:pPr marL="342900" lvl="0" indent="-342900" algn="just">
            <a:buFont typeface="Symbol" panose="05050102010706020507" pitchFamily="18" charset="2"/>
            <a:buChar char=""/>
          </a:pPr>
          <a:r>
            <a:rPr lang="es-CO" sz="1100" kern="100">
              <a:effectLst/>
              <a:latin typeface="Arial Narrow" panose="020B0606020202030204" pitchFamily="34" charset="0"/>
              <a:ea typeface="Aptos" panose="020B0004020202020204" pitchFamily="34" charset="0"/>
              <a:cs typeface="Times New Roman" panose="02020603050405020304" pitchFamily="18" charset="0"/>
            </a:rPr>
            <a:t>La Oficina de Control Interno no realizó la evaluación de todos los tratamientos de mitigación al plan de acción teniendo en cuenta que la fecha de iniciación y culminación de estos, están programadas a partir del tercer cuatrimestre del 2024.</a:t>
          </a:r>
          <a:endParaRPr lang="es-CO" sz="1100" kern="100">
            <a:effectLst/>
            <a:latin typeface="Aptos" panose="020B0004020202020204" pitchFamily="34" charset="0"/>
            <a:ea typeface="Aptos" panose="020B0004020202020204" pitchFamily="34" charset="0"/>
            <a:cs typeface="Times New Roman" panose="02020603050405020304" pitchFamily="18" charset="0"/>
          </a:endParaRPr>
        </a:p>
        <a:p>
          <a:pPr algn="just">
            <a:lnSpc>
              <a:spcPct val="107000"/>
            </a:lnSpc>
            <a:spcAft>
              <a:spcPts val="800"/>
            </a:spcAft>
          </a:pPr>
          <a:r>
            <a:rPr lang="es-CO" sz="1100" b="1" kern="100">
              <a:effectLst/>
              <a:latin typeface="Arial Narrow" panose="020B0606020202030204" pitchFamily="34" charset="0"/>
              <a:ea typeface="Aptos" panose="020B0004020202020204" pitchFamily="34" charset="0"/>
              <a:cs typeface="Times New Roman" panose="02020603050405020304" pitchFamily="18" charset="0"/>
            </a:rPr>
            <a:t> </a:t>
          </a:r>
          <a:endParaRPr lang="es-CO" sz="1100" kern="100">
            <a:effectLst/>
            <a:latin typeface="Aptos" panose="020B0004020202020204" pitchFamily="34" charset="0"/>
            <a:ea typeface="Aptos" panose="020B0004020202020204" pitchFamily="34" charset="0"/>
            <a:cs typeface="Times New Roman" panose="02020603050405020304" pitchFamily="18" charset="0"/>
          </a:endParaRPr>
        </a:p>
        <a:p>
          <a:pPr algn="just">
            <a:lnSpc>
              <a:spcPct val="107000"/>
            </a:lnSpc>
            <a:spcAft>
              <a:spcPts val="800"/>
            </a:spcAft>
          </a:pPr>
          <a:r>
            <a:rPr lang="es-CO" sz="1100" b="1" kern="100">
              <a:effectLst/>
              <a:latin typeface="Arial Narrow" panose="020B0606020202030204" pitchFamily="34" charset="0"/>
              <a:ea typeface="Aptos" panose="020B0004020202020204" pitchFamily="34" charset="0"/>
              <a:cs typeface="Times New Roman" panose="02020603050405020304" pitchFamily="18" charset="0"/>
            </a:rPr>
            <a:t>Recomendaciones: </a:t>
          </a:r>
          <a:endParaRPr lang="es-CO" sz="1100" kern="100">
            <a:effectLst/>
            <a:latin typeface="Aptos" panose="020B0004020202020204" pitchFamily="34" charset="0"/>
            <a:ea typeface="Aptos" panose="020B0004020202020204" pitchFamily="34" charset="0"/>
            <a:cs typeface="Times New Roman" panose="02020603050405020304" pitchFamily="18" charset="0"/>
          </a:endParaRPr>
        </a:p>
        <a:p>
          <a:pPr marL="342900" lvl="0" indent="-342900" algn="just">
            <a:buFont typeface="Symbol" panose="05050102010706020507" pitchFamily="18" charset="2"/>
            <a:buChar char=""/>
          </a:pPr>
          <a:r>
            <a:rPr lang="es-CO" sz="1100" kern="100">
              <a:effectLst/>
              <a:latin typeface="Arial Narrow" panose="020B0606020202030204" pitchFamily="34" charset="0"/>
              <a:ea typeface="Aptos" panose="020B0004020202020204" pitchFamily="34" charset="0"/>
              <a:cs typeface="Times New Roman" panose="02020603050405020304" pitchFamily="18" charset="0"/>
            </a:rPr>
            <a:t>Seguir Adelantando acciones de mejora continua entre la Oficina de Integridad, Anticorrupción y Cumplimiento y Lideres del proceso de cada área, teniendo en cuenta que la Entidad se encuentra en un proceso de transición o rediseño institucional, es el momento de impartir directrices específicas a la primera línea sobre cómo deben cargar las evidencias en los sistemas de almacenamiento dispuestos de acuerdo con su responsabilidad en la ejecución de los controles que deben realizar, adicionalmente, se debe dar lineamiento para que por cada control especifiquen una pequeña descripción referente a las evidencias reportadas en cuanto al control.  </a:t>
          </a:r>
          <a:endParaRPr lang="es-CO" sz="1100" kern="100">
            <a:effectLst/>
            <a:latin typeface="Aptos" panose="020B0004020202020204" pitchFamily="34" charset="0"/>
            <a:ea typeface="Aptos" panose="020B0004020202020204" pitchFamily="34" charset="0"/>
            <a:cs typeface="Times New Roman" panose="02020603050405020304" pitchFamily="18" charset="0"/>
          </a:endParaRPr>
        </a:p>
        <a:p>
          <a:pPr marL="342900" lvl="0" indent="-342900" algn="just">
            <a:buFont typeface="Symbol" panose="05050102010706020507" pitchFamily="18" charset="2"/>
            <a:buChar char=""/>
          </a:pPr>
          <a:r>
            <a:rPr lang="es-CO" sz="1100" kern="100">
              <a:effectLst/>
              <a:latin typeface="Arial Narrow" panose="020B0606020202030204" pitchFamily="34" charset="0"/>
              <a:ea typeface="Aptos" panose="020B0004020202020204" pitchFamily="34" charset="0"/>
              <a:cs typeface="Times New Roman" panose="02020603050405020304" pitchFamily="18" charset="0"/>
            </a:rPr>
            <a:t>De acuerdo con las directrices establecidas por la Guía de Administración de riesgos Versión 6 DAFP ... “la oficina de planeación, quien haga sus veces, o a la de dependencia encargada de gestionar el riesgo le corresponde liderar el proceso de administración de estos. Adicionalmente, esta misma oficina será la encargada de consolidar el mapa de riesgos de corrupción”, es importante que se realice las actividades de consolidación de las matrices de corrupción, previo al inicio del monitoreo y seguimiento, con el fin que se cuente con una sola fuente de información y se permita la correcta interpretación de los interesados. </a:t>
          </a:r>
          <a:endParaRPr lang="es-CO" sz="1100" kern="100">
            <a:effectLst/>
            <a:latin typeface="Aptos" panose="020B0004020202020204" pitchFamily="34" charset="0"/>
            <a:ea typeface="Aptos" panose="020B0004020202020204" pitchFamily="34" charset="0"/>
            <a:cs typeface="Times New Roman" panose="02020603050405020304" pitchFamily="18" charset="0"/>
          </a:endParaRPr>
        </a:p>
        <a:p>
          <a:pPr marL="342900" lvl="0" indent="-342900" algn="just">
            <a:buFont typeface="Symbol" panose="05050102010706020507" pitchFamily="18" charset="2"/>
            <a:buChar char=""/>
          </a:pPr>
          <a:r>
            <a:rPr lang="es-CO" sz="1100" kern="100">
              <a:effectLst/>
              <a:latin typeface="Arial Narrow" panose="020B0606020202030204" pitchFamily="34" charset="0"/>
              <a:ea typeface="Aptos" panose="020B0004020202020204" pitchFamily="34" charset="0"/>
              <a:cs typeface="Times New Roman" panose="02020603050405020304" pitchFamily="18" charset="0"/>
            </a:rPr>
            <a:t>Se recomiendo, que en la columna del responsable del tratamiento a los riesgos se coloque el nombre del área o cargo, debido que los profesionales pueden ser trasladados de dependencia o se retiren de la Entidad, con el fin de evitar la actualización de la matriz cada vez que se presente.  </a:t>
          </a:r>
          <a:endParaRPr lang="es-CO" sz="1100" kern="100">
            <a:effectLst/>
            <a:latin typeface="Aptos" panose="020B0004020202020204" pitchFamily="34" charset="0"/>
            <a:ea typeface="Aptos" panose="020B0004020202020204" pitchFamily="34" charset="0"/>
            <a:cs typeface="Times New Roman" panose="02020603050405020304" pitchFamily="18" charset="0"/>
          </a:endParaRPr>
        </a:p>
        <a:p>
          <a:pPr marL="342900" lvl="0" indent="-342900" algn="just">
            <a:buFont typeface="Symbol" panose="05050102010706020507" pitchFamily="18" charset="2"/>
            <a:buChar char=""/>
          </a:pPr>
          <a:r>
            <a:rPr lang="es-CO" sz="1100" kern="100">
              <a:effectLst/>
              <a:latin typeface="Arial Narrow" panose="020B0606020202030204" pitchFamily="34" charset="0"/>
              <a:ea typeface="Aptos" panose="020B0004020202020204" pitchFamily="34" charset="0"/>
              <a:cs typeface="Times New Roman" panose="02020603050405020304" pitchFamily="18" charset="0"/>
            </a:rPr>
            <a:t>Se recomienda que la matriz de riesgo de corrupción oficial se presentada al comité Directivo o al Comité Institucional de Coordinación de Control Interno (CICCI), para el conocimiento de los directivos y sus equipos.  </a:t>
          </a:r>
          <a:endParaRPr lang="es-CO" sz="1100" kern="100">
            <a:effectLst/>
            <a:latin typeface="Aptos" panose="020B0004020202020204" pitchFamily="34" charset="0"/>
            <a:ea typeface="Aptos" panose="020B0004020202020204" pitchFamily="34" charset="0"/>
            <a:cs typeface="Times New Roman" panose="02020603050405020304" pitchFamily="18" charset="0"/>
          </a:endParaRPr>
        </a:p>
        <a:p>
          <a:pPr marL="342900" lvl="0" indent="-342900" algn="just">
            <a:buFont typeface="Symbol" panose="05050102010706020507" pitchFamily="18" charset="2"/>
            <a:buChar char=""/>
          </a:pPr>
          <a:r>
            <a:rPr lang="es-CO" sz="1100" kern="100">
              <a:effectLst/>
              <a:latin typeface="Arial Narrow" panose="020B0606020202030204" pitchFamily="34" charset="0"/>
              <a:ea typeface="Aptos" panose="020B0004020202020204" pitchFamily="34" charset="0"/>
              <a:cs typeface="Times New Roman" panose="02020603050405020304" pitchFamily="18" charset="0"/>
            </a:rPr>
            <a:t>Revisados los nuevos controles, se les sugiere, realizar la revisión del nombre de las dependencias, con el fin que estén acorde a la nueva Estructura organizacional de la Sociedad de Activos Especiales S.A.S, teniendo en cuenta lo que establece, la Resolución No. 300 del 23 de mayo del 2024 “Por medio de la cual se modifica y adiciona la Resolución No. 114 de 2024 de la Sociedad de Activos Especiales SAE S.A.S.” </a:t>
          </a:r>
          <a:endParaRPr lang="es-CO" sz="1100" kern="100">
            <a:effectLst/>
            <a:latin typeface="Aptos" panose="020B0004020202020204" pitchFamily="34" charset="0"/>
            <a:ea typeface="Aptos" panose="020B0004020202020204" pitchFamily="34" charset="0"/>
            <a:cs typeface="Times New Roman" panose="02020603050405020304" pitchFamily="18" charset="0"/>
          </a:endParaRPr>
        </a:p>
        <a:p>
          <a:pPr marL="342900" lvl="0" indent="-342900" algn="just">
            <a:buFont typeface="Symbol" panose="05050102010706020507" pitchFamily="18" charset="2"/>
            <a:buChar char=""/>
          </a:pPr>
          <a:r>
            <a:rPr lang="es-CO" sz="1100" kern="100">
              <a:effectLst/>
              <a:latin typeface="Arial Narrow" panose="020B0606020202030204" pitchFamily="34" charset="0"/>
              <a:ea typeface="Aptos" panose="020B0004020202020204" pitchFamily="34" charset="0"/>
              <a:cs typeface="Times New Roman" panose="02020603050405020304" pitchFamily="18" charset="0"/>
            </a:rPr>
            <a:t>Una vez revisada la matriz de riesgos de corrupción Versión 2, en lo referente al tratamiento o plan de acción, se evidenció que se cuenta con una zona de riesgo final por cada control y no por riesgo como lo establece la Guía para la Administración del Riesgo y el Diseño de Controles en Entidades Públicas, versión 6 del DAFP donde indica “¿Qué es tratamiento del riesgo? Es la respuesta establecida por la primera línea de defensa para la mitigación de los diferentes riesgos, incluyendo aquellos relacionados con la corrupción. A la hora de evaluar las opciones existentes en materia de tratamiento del riesgo, y partiendo de lo que establezca la política de administración del riesgo, los dueños de los procesos tendrán en cuenta la importancia del riesgo, lo cual incluye el efecto que puede tener sobre la entidad, la probabilidad e impacto de este y la relación costo-beneficio de las medidas de tratamiento. Pero en caso de que una respuesta ante el riesgo derive en un riesgo residual que supere los niveles aceptables para la dirección se deberá volver a analizar y revisar dicho tratamiento. En todos los casos para los riesgos de corrupción la respuesta será evitar, compartir o reducir el riesgo... y la Guía Metodológica de Gestión de Riesgos GM-GP-001 versión 7 del 24/07/2024, de la entidad, que indica en literal 8.6.4 Tratamiento del riesgo Es la respuesta establecida por la primera línea de defensa para la mitigación de los diferentes riesgos, incluyendo aquellos relacionados con la corrupción. A la hora de evaluar las opciones existentes en materia de tratamiento del riesgo y partiendo de lo que establezca la Política Integral para la Administración del Riesgo, los dueños de los procesos tendrán en cuenta la importancia del riesgo, lo cual incluye el efecto que puede tener sobre la entidad, la probabilidad e impacto de este y la relación costo-beneficio de las medidas de tratamiento. Pero en caso de que una respuesta ante el riesgo derive en un riesgo residual que supere los niveles aceptables para la Dirección, se deberá volver a analizar y revisar dicho tratamiento. En todos los casos para los riesgos de corrupción la respuesta será evitar, compartir o reducir el riesgo... De acuerdo con lo anterior se sugiere se analice y se revise la probabilidad residual final, el impacto residual final y la zona de riesgo, para establecer el tratamiento o plan de acción por cada riesgo.</a:t>
          </a:r>
          <a:endParaRPr lang="es-CO" sz="1100" kern="100">
            <a:effectLst/>
            <a:latin typeface="Aptos" panose="020B0004020202020204" pitchFamily="34" charset="0"/>
            <a:ea typeface="Aptos" panose="020B0004020202020204" pitchFamily="34" charset="0"/>
            <a:cs typeface="Times New Roman" panose="02020603050405020304" pitchFamily="18" charset="0"/>
          </a:endParaRPr>
        </a:p>
        <a:p>
          <a:pPr marL="342900" lvl="0" indent="-342900" algn="just">
            <a:buFont typeface="Symbol" panose="05050102010706020507" pitchFamily="18" charset="2"/>
            <a:buChar char=""/>
          </a:pPr>
          <a:r>
            <a:rPr lang="es-CO" sz="1100" kern="100">
              <a:effectLst/>
              <a:latin typeface="Arial Narrow" panose="020B0606020202030204" pitchFamily="34" charset="0"/>
              <a:ea typeface="Aptos" panose="020B0004020202020204" pitchFamily="34" charset="0"/>
              <a:cs typeface="Times New Roman" panose="02020603050405020304" pitchFamily="18" charset="0"/>
            </a:rPr>
            <a:t>La Oficina de Control Interno sugiere establecer en el monitorio por la segunda línea los KRI’s (Key Risk Indicators) o indicadores que permitan capturar la ocurrencia de un incidente que se asocia a un riesgo identificado previamente y que es considerado alto como lo establece la Guía de Administración de riesgos Versión 6 DAFP, 2022. </a:t>
          </a:r>
          <a:endParaRPr lang="es-CO" sz="1100" kern="100">
            <a:effectLst/>
            <a:latin typeface="Aptos" panose="020B0004020202020204" pitchFamily="34" charset="0"/>
            <a:ea typeface="Aptos" panose="020B0004020202020204" pitchFamily="34" charset="0"/>
            <a:cs typeface="Times New Roman" panose="02020603050405020304" pitchFamily="18" charset="0"/>
          </a:endParaRPr>
        </a:p>
        <a:p>
          <a:pPr marL="342900" lvl="0" indent="-342900" algn="just">
            <a:buFont typeface="Symbol" panose="05050102010706020507" pitchFamily="18" charset="2"/>
            <a:buChar char=""/>
          </a:pPr>
          <a:r>
            <a:rPr lang="es-CO" sz="1100" kern="100">
              <a:effectLst/>
              <a:latin typeface="Arial Narrow" panose="020B0606020202030204" pitchFamily="34" charset="0"/>
              <a:ea typeface="Aptos" panose="020B0004020202020204" pitchFamily="34" charset="0"/>
              <a:cs typeface="Times New Roman" panose="02020603050405020304" pitchFamily="18" charset="0"/>
            </a:rPr>
            <a:t>Se sugiere validar la columna "Evidencia” en la matriz de corrupción, ya que, en algunos casos, las áreas sí pueden presentar evidencia de la trazabilidad de los controles, pero estos se encuentran diseñados sin registro. </a:t>
          </a:r>
          <a:endParaRPr lang="es-CO" sz="1100" kern="100">
            <a:effectLst/>
            <a:latin typeface="Aptos" panose="020B0004020202020204" pitchFamily="34" charset="0"/>
            <a:ea typeface="Aptos" panose="020B0004020202020204" pitchFamily="34" charset="0"/>
            <a:cs typeface="Times New Roman" panose="02020603050405020304" pitchFamily="18" charset="0"/>
          </a:endParaRPr>
        </a:p>
        <a:p>
          <a:pPr marL="342900" lvl="0" indent="-342900" algn="just">
            <a:buFont typeface="Symbol" panose="05050102010706020507" pitchFamily="18" charset="2"/>
            <a:buChar char=""/>
          </a:pPr>
          <a:r>
            <a:rPr lang="es-CO" sz="1100" kern="100">
              <a:effectLst/>
              <a:latin typeface="Arial Narrow" panose="020B0606020202030204" pitchFamily="34" charset="0"/>
              <a:ea typeface="Aptos" panose="020B0004020202020204" pitchFamily="34" charset="0"/>
              <a:cs typeface="Times New Roman" panose="02020603050405020304" pitchFamily="18" charset="0"/>
            </a:rPr>
            <a:t>Se recomienda que, antes de la publicación de la próxima versión de la matriz de corrupción en la página web, se eliminen los vínculos en el archivo Excel que estén asociados a rutas de acceso a archivos internos de la entidad, como SharePoints o carpetas compartidas. Actualmente, al abrir el archivo, se solicita iniciar sesión en Microsoft y se presentan errores al intentar visualizar la información, lo que puede comprometer los principios de formato accesible dictado por la resolución 1519 de 2020 y accesibilidad dispuestos por la ley 1712 de 2014. </a:t>
          </a:r>
          <a:endParaRPr lang="es-CO" sz="1100" kern="100">
            <a:effectLst/>
            <a:latin typeface="Aptos" panose="020B0004020202020204" pitchFamily="34" charset="0"/>
            <a:ea typeface="Aptos" panose="020B0004020202020204" pitchFamily="34" charset="0"/>
            <a:cs typeface="Times New Roman" panose="02020603050405020304" pitchFamily="18" charset="0"/>
          </a:endParaRPr>
        </a:p>
        <a:p>
          <a:pPr marL="457200" algn="just"/>
          <a:r>
            <a:rPr lang="es-CO" sz="1100" kern="100">
              <a:effectLst/>
              <a:latin typeface="Arial Narrow" panose="020B0606020202030204" pitchFamily="34" charset="0"/>
              <a:ea typeface="Aptos" panose="020B0004020202020204" pitchFamily="34" charset="0"/>
              <a:cs typeface="Times New Roman" panose="02020603050405020304" pitchFamily="18" charset="0"/>
            </a:rPr>
            <a:t> </a:t>
          </a:r>
          <a:endParaRPr lang="es-CO" sz="1100" kern="100">
            <a:effectLst/>
            <a:latin typeface="Aptos" panose="020B0004020202020204" pitchFamily="34" charset="0"/>
            <a:ea typeface="Aptos" panose="020B0004020202020204" pitchFamily="34" charset="0"/>
            <a:cs typeface="Times New Roman" panose="02020603050405020304" pitchFamily="18" charset="0"/>
          </a:endParaRPr>
        </a:p>
        <a:p>
          <a:pPr algn="just">
            <a:lnSpc>
              <a:spcPct val="107000"/>
            </a:lnSpc>
            <a:spcAft>
              <a:spcPts val="800"/>
            </a:spcAft>
          </a:pPr>
          <a:r>
            <a:rPr lang="es-CO" sz="1100" kern="100">
              <a:effectLst/>
              <a:latin typeface="Arial Narrow" panose="020B0606020202030204" pitchFamily="34" charset="0"/>
              <a:ea typeface="Aptos" panose="020B0004020202020204" pitchFamily="34" charset="0"/>
              <a:cs typeface="Times New Roman" panose="02020603050405020304" pitchFamily="18" charset="0"/>
            </a:rPr>
            <a:t>La oficina de control interno bajo el rol de Enfoque hacia la prevención, asesoría y acompañamiento, solicitó concepto a la función pública, sobre el esquema de líneas de defensa sobre los roles que realiza la segunda línea, mediante radicado N° 20242060476972 del 12 de junio de 2024, por tal motivo sugerimos que se tenga en cuenta la siguiente conclusión emitida por el ente rector: </a:t>
          </a:r>
          <a:r>
            <a:rPr lang="es-CO" sz="1100" i="1" kern="100">
              <a:effectLst/>
              <a:latin typeface="Arial Narrow" panose="020B0606020202030204" pitchFamily="34" charset="0"/>
              <a:ea typeface="Aptos" panose="020B0004020202020204" pitchFamily="34" charset="0"/>
              <a:cs typeface="Times New Roman" panose="02020603050405020304" pitchFamily="18" charset="0"/>
            </a:rPr>
            <a:t>“...En cuanto a la 1a Línea de Defensa, realiza autocontrol permanente de los líderes de proceso de las actividades realizadas por los miembros de su equipo de trabajo, asegurar el cumplimiento de los objetivos y metas del proceso que lidera, además de verificar que los controles del proceso, como los relacionados con los procesos transversales en los que participa, se ejecutan adecuadamente, acorde al diseño de dichos controles, para evitar eventos o materializaciones que pudieran afectar el cumplimiento de los objetivos y metas de su proceso.  </a:t>
          </a:r>
          <a:endParaRPr lang="es-CO" sz="1100" kern="100">
            <a:effectLst/>
            <a:latin typeface="Aptos" panose="020B0004020202020204" pitchFamily="34" charset="0"/>
            <a:ea typeface="Aptos" panose="020B0004020202020204" pitchFamily="34" charset="0"/>
            <a:cs typeface="Times New Roman" panose="02020603050405020304" pitchFamily="18" charset="0"/>
          </a:endParaRPr>
        </a:p>
        <a:p>
          <a:pPr algn="just">
            <a:lnSpc>
              <a:spcPct val="107000"/>
            </a:lnSpc>
            <a:spcAft>
              <a:spcPts val="800"/>
            </a:spcAft>
          </a:pPr>
          <a:r>
            <a:rPr lang="es-CO" sz="1100" i="1" kern="100">
              <a:effectLst/>
              <a:latin typeface="Arial Narrow" panose="020B0606020202030204" pitchFamily="34" charset="0"/>
              <a:ea typeface="Aptos" panose="020B0004020202020204" pitchFamily="34" charset="0"/>
              <a:cs typeface="Times New Roman" panose="02020603050405020304" pitchFamily="18" charset="0"/>
            </a:rPr>
            <a:t>Los criterios para identificar las 2ª líneas de defensa son los siguientes tres aspectos esenciales: i) que se trate de una instancia de media o alta gerencia, es decir que tenga niveles de autoridad y responsabilidad frente al tema que lidera; ii) que responda por la actividad para toda la entidad, es decir que suministre información clave para la toma de decisiones y iii) evaluar el tema transversalmente para lo cual debe definir cuál es la actividad de control que realiza y su impacto frente a la mejora del tema evaluado, es decir analizar cuál es la evaluación en términos de control (verificar, validar, cotejar, comparar), que permite el análisis de información en tiempo real, hacer mejoras y tomar acciones de manera preventiva. </a:t>
          </a:r>
          <a:endParaRPr lang="es-CO" sz="1100" kern="100">
            <a:effectLst/>
            <a:latin typeface="Aptos" panose="020B0004020202020204" pitchFamily="34" charset="0"/>
            <a:ea typeface="Aptos" panose="020B0004020202020204" pitchFamily="34" charset="0"/>
            <a:cs typeface="Times New Roman" panose="02020603050405020304" pitchFamily="18" charset="0"/>
          </a:endParaRPr>
        </a:p>
        <a:p>
          <a:pPr algn="just">
            <a:lnSpc>
              <a:spcPct val="107000"/>
            </a:lnSpc>
            <a:spcAft>
              <a:spcPts val="800"/>
            </a:spcAft>
          </a:pPr>
          <a:r>
            <a:rPr lang="es-CO" sz="1100" i="1" kern="100">
              <a:effectLst/>
              <a:latin typeface="Arial Narrow" panose="020B0606020202030204" pitchFamily="34" charset="0"/>
              <a:ea typeface="Aptos" panose="020B0004020202020204" pitchFamily="34" charset="0"/>
              <a:cs typeface="Times New Roman" panose="02020603050405020304" pitchFamily="18" charset="0"/>
            </a:rPr>
            <a:t>Algunas de las funciones o actividades clave a cargo de la Segunda Línea de Defensa son: </a:t>
          </a:r>
          <a:endParaRPr lang="es-CO" sz="1100" kern="100">
            <a:effectLst/>
            <a:latin typeface="Aptos" panose="020B0004020202020204" pitchFamily="34" charset="0"/>
            <a:ea typeface="Aptos" panose="020B0004020202020204" pitchFamily="34" charset="0"/>
            <a:cs typeface="Times New Roman" panose="02020603050405020304" pitchFamily="18" charset="0"/>
          </a:endParaRPr>
        </a:p>
        <a:p>
          <a:pPr algn="just">
            <a:lnSpc>
              <a:spcPct val="107000"/>
            </a:lnSpc>
            <a:spcAft>
              <a:spcPts val="800"/>
            </a:spcAft>
          </a:pPr>
          <a:r>
            <a:rPr lang="es-CO" sz="1100" i="1" kern="100">
              <a:effectLst/>
              <a:latin typeface="Arial Narrow" panose="020B0606020202030204" pitchFamily="34" charset="0"/>
              <a:ea typeface="Aptos" panose="020B0004020202020204" pitchFamily="34" charset="0"/>
              <a:cs typeface="Times New Roman" panose="02020603050405020304" pitchFamily="18" charset="0"/>
            </a:rPr>
            <a:t>1. Asegurar que los controles y procesos de gestión del riesgo de la 1ª Línea de Defensa sean apropiados y funcionen correctamente, supervisando la implementación de prácticas eficaces, de gestión de riesgo, del tema transversal por el cual responden </a:t>
          </a:r>
          <a:endParaRPr lang="es-CO" sz="1100" kern="100">
            <a:effectLst/>
            <a:latin typeface="Aptos" panose="020B0004020202020204" pitchFamily="34" charset="0"/>
            <a:ea typeface="Aptos" panose="020B0004020202020204" pitchFamily="34" charset="0"/>
            <a:cs typeface="Times New Roman" panose="02020603050405020304" pitchFamily="18" charset="0"/>
          </a:endParaRPr>
        </a:p>
        <a:p>
          <a:pPr algn="just">
            <a:lnSpc>
              <a:spcPct val="107000"/>
            </a:lnSpc>
            <a:spcAft>
              <a:spcPts val="800"/>
            </a:spcAft>
          </a:pPr>
          <a:r>
            <a:rPr lang="es-CO" sz="1100" i="1" kern="100">
              <a:effectLst/>
              <a:latin typeface="Arial Narrow" panose="020B0606020202030204" pitchFamily="34" charset="0"/>
              <a:ea typeface="Aptos" panose="020B0004020202020204" pitchFamily="34" charset="0"/>
              <a:cs typeface="Times New Roman" panose="02020603050405020304" pitchFamily="18" charset="0"/>
            </a:rPr>
            <a:t>2. Consolidar y analizar información sobre temas clave para la entidad, base para la toma de decisiones y de las acciones preventivas necesarias para evitar materializaciones de riesgos. </a:t>
          </a:r>
          <a:endParaRPr lang="es-CO" sz="1100" kern="100">
            <a:effectLst/>
            <a:latin typeface="Aptos" panose="020B0004020202020204" pitchFamily="34" charset="0"/>
            <a:ea typeface="Aptos" panose="020B0004020202020204" pitchFamily="34" charset="0"/>
            <a:cs typeface="Times New Roman" panose="02020603050405020304" pitchFamily="18" charset="0"/>
          </a:endParaRPr>
        </a:p>
        <a:p>
          <a:pPr algn="just">
            <a:lnSpc>
              <a:spcPct val="107000"/>
            </a:lnSpc>
            <a:spcAft>
              <a:spcPts val="800"/>
            </a:spcAft>
          </a:pPr>
          <a:r>
            <a:rPr lang="es-CO" sz="1100" i="1" kern="100">
              <a:effectLst/>
              <a:latin typeface="Arial Narrow" panose="020B0606020202030204" pitchFamily="34" charset="0"/>
              <a:ea typeface="Aptos" panose="020B0004020202020204" pitchFamily="34" charset="0"/>
              <a:cs typeface="Times New Roman" panose="02020603050405020304" pitchFamily="18" charset="0"/>
            </a:rPr>
            <a:t>3. Trabajar de forma coordinada con las oficinas de control interno en el fortalecimiento del Sistema de Control Interno. </a:t>
          </a:r>
          <a:endParaRPr lang="es-CO" sz="1100" kern="100">
            <a:effectLst/>
            <a:latin typeface="Aptos" panose="020B0004020202020204" pitchFamily="34" charset="0"/>
            <a:ea typeface="Aptos" panose="020B0004020202020204" pitchFamily="34" charset="0"/>
            <a:cs typeface="Times New Roman" panose="02020603050405020304" pitchFamily="18" charset="0"/>
          </a:endParaRPr>
        </a:p>
        <a:p>
          <a:pPr algn="just">
            <a:lnSpc>
              <a:spcPct val="107000"/>
            </a:lnSpc>
            <a:spcAft>
              <a:spcPts val="800"/>
            </a:spcAft>
          </a:pPr>
          <a:r>
            <a:rPr lang="es-CO" sz="1100" i="1" kern="100">
              <a:effectLst/>
              <a:latin typeface="Arial Narrow" panose="020B0606020202030204" pitchFamily="34" charset="0"/>
              <a:ea typeface="Aptos" panose="020B0004020202020204" pitchFamily="34" charset="0"/>
              <a:cs typeface="Times New Roman" panose="02020603050405020304" pitchFamily="18" charset="0"/>
            </a:rPr>
            <a:t>4. Asesorar a la 1ª línea de defensa en temas clave para el Sistema de Control Interno: i) riesgos y controles; ii) planes de mejoramiento; iii) indicadores de gestión; iv) procesos y procedimientos. </a:t>
          </a:r>
          <a:endParaRPr lang="es-CO" sz="1100" kern="100">
            <a:effectLst/>
            <a:latin typeface="Aptos" panose="020B0004020202020204" pitchFamily="34" charset="0"/>
            <a:ea typeface="Aptos" panose="020B0004020202020204" pitchFamily="34" charset="0"/>
            <a:cs typeface="Times New Roman" panose="02020603050405020304" pitchFamily="18" charset="0"/>
          </a:endParaRPr>
        </a:p>
        <a:p>
          <a:pPr algn="just">
            <a:lnSpc>
              <a:spcPct val="107000"/>
            </a:lnSpc>
            <a:spcAft>
              <a:spcPts val="800"/>
            </a:spcAft>
          </a:pPr>
          <a:r>
            <a:rPr lang="es-CO" sz="1100" i="1" kern="100">
              <a:effectLst/>
              <a:latin typeface="Arial Narrow" panose="020B0606020202030204" pitchFamily="34" charset="0"/>
              <a:ea typeface="Aptos" panose="020B0004020202020204" pitchFamily="34" charset="0"/>
              <a:cs typeface="Times New Roman" panose="02020603050405020304" pitchFamily="18" charset="0"/>
            </a:rPr>
            <a:t>5. Establecer mecanismos para la autoevaluación requerida (auditoría interna a sistemas de gestión, seguimientos a través de herramientas objetivas, informes con información de contraste que genere acciones para la mejora)”.</a:t>
          </a:r>
          <a:endParaRPr lang="es-CO" sz="1100" kern="100">
            <a:effectLst/>
            <a:latin typeface="Aptos" panose="020B0004020202020204" pitchFamily="34" charset="0"/>
            <a:ea typeface="Aptos" panose="020B0004020202020204" pitchFamily="34" charset="0"/>
            <a:cs typeface="Times New Roman" panose="02020603050405020304" pitchFamily="18" charset="0"/>
          </a:endParaRPr>
        </a:p>
        <a:p>
          <a:endParaRPr lang="es-CO"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U140"/>
  <sheetViews>
    <sheetView zoomScale="40" zoomScaleNormal="40" workbookViewId="0">
      <selection activeCell="E38" sqref="E38:I45"/>
    </sheetView>
  </sheetViews>
  <sheetFormatPr baseColWidth="10" defaultColWidth="11.42578125" defaultRowHeight="15" x14ac:dyDescent="0.25"/>
  <cols>
    <col min="2" max="39" width="5.7109375" customWidth="1"/>
    <col min="41" max="46" width="5.7109375" customWidth="1"/>
  </cols>
  <sheetData>
    <row r="1" spans="1:99" x14ac:dyDescent="0.25">
      <c r="A1" s="40"/>
      <c r="B1" s="40"/>
      <c r="C1" s="40"/>
      <c r="D1" s="40"/>
      <c r="E1" s="40"/>
      <c r="F1" s="40"/>
      <c r="G1" s="40"/>
      <c r="H1" s="40"/>
      <c r="I1" s="40"/>
      <c r="J1" s="40"/>
      <c r="K1" s="40"/>
      <c r="L1" s="40"/>
      <c r="M1" s="40"/>
      <c r="N1" s="40"/>
      <c r="O1" s="40"/>
      <c r="P1" s="40"/>
      <c r="Q1" s="40"/>
      <c r="R1" s="40"/>
      <c r="S1" s="40"/>
      <c r="T1" s="40"/>
      <c r="U1" s="40"/>
      <c r="V1" s="40"/>
      <c r="W1" s="40"/>
      <c r="X1" s="40"/>
      <c r="Y1" s="40"/>
      <c r="Z1" s="40"/>
      <c r="AA1" s="40"/>
      <c r="AB1" s="40"/>
      <c r="AC1" s="40"/>
      <c r="AD1" s="40"/>
      <c r="AE1" s="40"/>
      <c r="AF1" s="40"/>
      <c r="AG1" s="40"/>
      <c r="AH1" s="40"/>
      <c r="AI1" s="40"/>
      <c r="AJ1" s="40"/>
      <c r="AK1" s="40"/>
      <c r="AL1" s="40"/>
      <c r="AM1" s="40"/>
      <c r="AN1" s="40"/>
      <c r="AO1" s="40"/>
      <c r="AP1" s="40"/>
      <c r="AQ1" s="40"/>
      <c r="AR1" s="40"/>
      <c r="AS1" s="40"/>
      <c r="AT1" s="40"/>
      <c r="AU1" s="40"/>
      <c r="AV1" s="40"/>
      <c r="AW1" s="40"/>
      <c r="AX1" s="40"/>
      <c r="AY1" s="40"/>
      <c r="AZ1" s="40"/>
      <c r="BA1" s="40"/>
      <c r="BB1" s="40"/>
      <c r="BC1" s="40"/>
      <c r="BD1" s="40"/>
      <c r="BE1" s="40"/>
      <c r="BF1" s="40"/>
      <c r="BG1" s="40"/>
      <c r="BH1" s="40"/>
      <c r="BI1" s="40"/>
      <c r="BJ1" s="40"/>
      <c r="BK1" s="40"/>
      <c r="BL1" s="40"/>
      <c r="BM1" s="40"/>
      <c r="BN1" s="40"/>
      <c r="BO1" s="40"/>
      <c r="BP1" s="40"/>
      <c r="BQ1" s="40"/>
      <c r="BR1" s="40"/>
      <c r="BS1" s="40"/>
      <c r="BT1" s="40"/>
      <c r="BU1" s="40"/>
      <c r="BV1" s="40"/>
      <c r="BW1" s="40"/>
      <c r="BX1" s="40"/>
      <c r="BY1" s="40"/>
      <c r="BZ1" s="40"/>
      <c r="CA1" s="40"/>
      <c r="CB1" s="40"/>
      <c r="CC1" s="40"/>
      <c r="CD1" s="40"/>
      <c r="CE1" s="40"/>
      <c r="CF1" s="40"/>
      <c r="CG1" s="40"/>
      <c r="CH1" s="40"/>
      <c r="CI1" s="40"/>
      <c r="CJ1" s="40"/>
      <c r="CK1" s="40"/>
      <c r="CL1" s="40"/>
      <c r="CM1" s="40"/>
      <c r="CN1" s="40"/>
      <c r="CO1" s="40"/>
      <c r="CP1" s="40"/>
      <c r="CQ1" s="40"/>
      <c r="CR1" s="40"/>
      <c r="CS1" s="40"/>
      <c r="CT1" s="40"/>
      <c r="CU1" s="40"/>
    </row>
    <row r="2" spans="1:99" ht="18" customHeight="1" x14ac:dyDescent="0.25">
      <c r="A2" s="40"/>
      <c r="B2" s="265" t="s">
        <v>236</v>
      </c>
      <c r="C2" s="265"/>
      <c r="D2" s="265"/>
      <c r="E2" s="265"/>
      <c r="F2" s="265"/>
      <c r="G2" s="265"/>
      <c r="H2" s="265"/>
      <c r="I2" s="265"/>
      <c r="J2" s="302" t="s">
        <v>144</v>
      </c>
      <c r="K2" s="302"/>
      <c r="L2" s="302"/>
      <c r="M2" s="302"/>
      <c r="N2" s="302"/>
      <c r="O2" s="302"/>
      <c r="P2" s="302"/>
      <c r="Q2" s="302"/>
      <c r="R2" s="302"/>
      <c r="S2" s="302"/>
      <c r="T2" s="302"/>
      <c r="U2" s="302"/>
      <c r="V2" s="302"/>
      <c r="W2" s="302"/>
      <c r="X2" s="302"/>
      <c r="Y2" s="302"/>
      <c r="Z2" s="302"/>
      <c r="AA2" s="302"/>
      <c r="AB2" s="302"/>
      <c r="AC2" s="302"/>
      <c r="AD2" s="302"/>
      <c r="AE2" s="302"/>
      <c r="AF2" s="302"/>
      <c r="AG2" s="302"/>
      <c r="AH2" s="302"/>
      <c r="AI2" s="302"/>
      <c r="AJ2" s="302"/>
      <c r="AK2" s="302"/>
      <c r="AL2" s="302"/>
      <c r="AM2" s="302"/>
      <c r="AN2" s="40"/>
      <c r="AO2" s="40"/>
      <c r="AP2" s="40"/>
      <c r="AQ2" s="40"/>
      <c r="AR2" s="40"/>
      <c r="AS2" s="40"/>
      <c r="AT2" s="40"/>
      <c r="AU2" s="40"/>
      <c r="AV2" s="40"/>
      <c r="AW2" s="40"/>
      <c r="AX2" s="40"/>
      <c r="AY2" s="40"/>
      <c r="AZ2" s="40"/>
      <c r="BA2" s="40"/>
      <c r="BB2" s="40"/>
      <c r="BC2" s="40"/>
      <c r="BD2" s="40"/>
      <c r="BE2" s="40"/>
      <c r="BF2" s="40"/>
      <c r="BG2" s="40"/>
      <c r="BH2" s="40"/>
      <c r="BI2" s="40"/>
      <c r="BJ2" s="40"/>
      <c r="BK2" s="40"/>
      <c r="BL2" s="40"/>
      <c r="BM2" s="40"/>
      <c r="BN2" s="40"/>
      <c r="BO2" s="40"/>
      <c r="BP2" s="40"/>
      <c r="BQ2" s="40"/>
      <c r="BR2" s="40"/>
      <c r="BS2" s="40"/>
      <c r="BT2" s="40"/>
      <c r="BU2" s="40"/>
      <c r="BV2" s="40"/>
      <c r="BW2" s="40"/>
      <c r="BX2" s="40"/>
      <c r="BY2" s="40"/>
      <c r="BZ2" s="40"/>
      <c r="CA2" s="40"/>
      <c r="CB2" s="40"/>
      <c r="CC2" s="40"/>
      <c r="CD2" s="40"/>
      <c r="CE2" s="40"/>
      <c r="CF2" s="40"/>
      <c r="CG2" s="40"/>
      <c r="CH2" s="40"/>
      <c r="CI2" s="40"/>
      <c r="CJ2" s="40"/>
      <c r="CK2" s="40"/>
      <c r="CL2" s="40"/>
      <c r="CM2" s="40"/>
      <c r="CN2" s="40"/>
      <c r="CO2" s="40"/>
      <c r="CP2" s="40"/>
      <c r="CQ2" s="40"/>
      <c r="CR2" s="40"/>
      <c r="CS2" s="40"/>
      <c r="CT2" s="40"/>
      <c r="CU2" s="40"/>
    </row>
    <row r="3" spans="1:99" ht="18.75" customHeight="1" x14ac:dyDescent="0.25">
      <c r="A3" s="40"/>
      <c r="B3" s="265"/>
      <c r="C3" s="265"/>
      <c r="D3" s="265"/>
      <c r="E3" s="265"/>
      <c r="F3" s="265"/>
      <c r="G3" s="265"/>
      <c r="H3" s="265"/>
      <c r="I3" s="265"/>
      <c r="J3" s="302"/>
      <c r="K3" s="302"/>
      <c r="L3" s="302"/>
      <c r="M3" s="302"/>
      <c r="N3" s="302"/>
      <c r="O3" s="302"/>
      <c r="P3" s="302"/>
      <c r="Q3" s="302"/>
      <c r="R3" s="302"/>
      <c r="S3" s="302"/>
      <c r="T3" s="302"/>
      <c r="U3" s="302"/>
      <c r="V3" s="302"/>
      <c r="W3" s="302"/>
      <c r="X3" s="302"/>
      <c r="Y3" s="302"/>
      <c r="Z3" s="302"/>
      <c r="AA3" s="302"/>
      <c r="AB3" s="302"/>
      <c r="AC3" s="302"/>
      <c r="AD3" s="302"/>
      <c r="AE3" s="302"/>
      <c r="AF3" s="302"/>
      <c r="AG3" s="302"/>
      <c r="AH3" s="302"/>
      <c r="AI3" s="302"/>
      <c r="AJ3" s="302"/>
      <c r="AK3" s="302"/>
      <c r="AL3" s="302"/>
      <c r="AM3" s="302"/>
      <c r="AN3" s="40"/>
      <c r="AO3" s="40"/>
      <c r="AP3" s="40"/>
      <c r="AQ3" s="40"/>
      <c r="AR3" s="40"/>
      <c r="AS3" s="40"/>
      <c r="AT3" s="40"/>
      <c r="AU3" s="40"/>
      <c r="AV3" s="40"/>
      <c r="AW3" s="40"/>
      <c r="AX3" s="40"/>
      <c r="AY3" s="40"/>
      <c r="AZ3" s="40"/>
      <c r="BA3" s="40"/>
      <c r="BB3" s="40"/>
      <c r="BC3" s="40"/>
      <c r="BD3" s="40"/>
      <c r="BE3" s="40"/>
      <c r="BF3" s="40"/>
      <c r="BG3" s="40"/>
      <c r="BH3" s="40"/>
      <c r="BI3" s="40"/>
      <c r="BJ3" s="40"/>
      <c r="BK3" s="40"/>
      <c r="BL3" s="40"/>
      <c r="BM3" s="40"/>
      <c r="BN3" s="40"/>
      <c r="BO3" s="40"/>
      <c r="BP3" s="40"/>
      <c r="BQ3" s="40"/>
      <c r="BR3" s="40"/>
      <c r="BS3" s="40"/>
      <c r="BT3" s="40"/>
      <c r="BU3" s="40"/>
      <c r="BV3" s="40"/>
      <c r="BW3" s="40"/>
      <c r="BX3" s="40"/>
      <c r="BY3" s="40"/>
      <c r="BZ3" s="40"/>
      <c r="CA3" s="40"/>
      <c r="CB3" s="40"/>
      <c r="CC3" s="40"/>
      <c r="CD3" s="40"/>
      <c r="CE3" s="40"/>
      <c r="CF3" s="40"/>
      <c r="CG3" s="40"/>
      <c r="CH3" s="40"/>
      <c r="CI3" s="40"/>
      <c r="CJ3" s="40"/>
      <c r="CK3" s="40"/>
      <c r="CL3" s="40"/>
      <c r="CM3" s="40"/>
      <c r="CN3" s="40"/>
      <c r="CO3" s="40"/>
      <c r="CP3" s="40"/>
      <c r="CQ3" s="40"/>
      <c r="CR3" s="40"/>
      <c r="CS3" s="40"/>
      <c r="CT3" s="40"/>
      <c r="CU3" s="40"/>
    </row>
    <row r="4" spans="1:99" ht="15" customHeight="1" x14ac:dyDescent="0.25">
      <c r="A4" s="40"/>
      <c r="B4" s="265"/>
      <c r="C4" s="265"/>
      <c r="D4" s="265"/>
      <c r="E4" s="265"/>
      <c r="F4" s="265"/>
      <c r="G4" s="265"/>
      <c r="H4" s="265"/>
      <c r="I4" s="265"/>
      <c r="J4" s="302"/>
      <c r="K4" s="302"/>
      <c r="L4" s="302"/>
      <c r="M4" s="302"/>
      <c r="N4" s="302"/>
      <c r="O4" s="302"/>
      <c r="P4" s="302"/>
      <c r="Q4" s="302"/>
      <c r="R4" s="302"/>
      <c r="S4" s="302"/>
      <c r="T4" s="302"/>
      <c r="U4" s="302"/>
      <c r="V4" s="302"/>
      <c r="W4" s="302"/>
      <c r="X4" s="302"/>
      <c r="Y4" s="302"/>
      <c r="Z4" s="302"/>
      <c r="AA4" s="302"/>
      <c r="AB4" s="302"/>
      <c r="AC4" s="302"/>
      <c r="AD4" s="302"/>
      <c r="AE4" s="302"/>
      <c r="AF4" s="302"/>
      <c r="AG4" s="302"/>
      <c r="AH4" s="302"/>
      <c r="AI4" s="302"/>
      <c r="AJ4" s="302"/>
      <c r="AK4" s="302"/>
      <c r="AL4" s="302"/>
      <c r="AM4" s="302"/>
      <c r="AN4" s="40"/>
      <c r="AO4" s="40"/>
      <c r="AP4" s="40"/>
      <c r="AQ4" s="40"/>
      <c r="AR4" s="40"/>
      <c r="AS4" s="40"/>
      <c r="AT4" s="40"/>
      <c r="AU4" s="40"/>
      <c r="AV4" s="40"/>
      <c r="AW4" s="40"/>
      <c r="AX4" s="40"/>
      <c r="AY4" s="40"/>
      <c r="AZ4" s="40"/>
      <c r="BA4" s="40"/>
      <c r="BB4" s="40"/>
      <c r="BC4" s="40"/>
      <c r="BD4" s="40"/>
      <c r="BE4" s="40"/>
      <c r="BF4" s="40"/>
      <c r="BG4" s="40"/>
      <c r="BH4" s="40"/>
      <c r="BI4" s="40"/>
      <c r="BJ4" s="40"/>
      <c r="BK4" s="40"/>
      <c r="BL4" s="40"/>
      <c r="BM4" s="40"/>
      <c r="BN4" s="40"/>
      <c r="BO4" s="40"/>
      <c r="BP4" s="40"/>
      <c r="BQ4" s="40"/>
      <c r="BR4" s="40"/>
      <c r="BS4" s="40"/>
      <c r="BT4" s="40"/>
      <c r="BU4" s="40"/>
      <c r="BV4" s="40"/>
      <c r="BW4" s="40"/>
      <c r="BX4" s="40"/>
      <c r="BY4" s="40"/>
      <c r="BZ4" s="40"/>
      <c r="CA4" s="40"/>
      <c r="CB4" s="40"/>
      <c r="CC4" s="40"/>
      <c r="CD4" s="40"/>
      <c r="CE4" s="40"/>
      <c r="CF4" s="40"/>
      <c r="CG4" s="40"/>
      <c r="CH4" s="40"/>
      <c r="CI4" s="40"/>
      <c r="CJ4" s="40"/>
      <c r="CK4" s="40"/>
      <c r="CL4" s="40"/>
      <c r="CM4" s="40"/>
      <c r="CN4" s="40"/>
      <c r="CO4" s="40"/>
      <c r="CP4" s="40"/>
      <c r="CQ4" s="40"/>
      <c r="CR4" s="40"/>
      <c r="CS4" s="40"/>
      <c r="CT4" s="40"/>
      <c r="CU4" s="40"/>
    </row>
    <row r="5" spans="1:99" ht="15.75" thickBot="1" x14ac:dyDescent="0.3">
      <c r="A5" s="40"/>
      <c r="B5" s="40"/>
      <c r="C5" s="40"/>
      <c r="D5" s="40"/>
      <c r="E5" s="40"/>
      <c r="F5" s="40"/>
      <c r="G5" s="40"/>
      <c r="H5" s="40"/>
      <c r="I5" s="40"/>
      <c r="J5" s="40"/>
      <c r="K5" s="40"/>
      <c r="L5" s="40"/>
      <c r="M5" s="40"/>
      <c r="N5" s="40"/>
      <c r="O5" s="40"/>
      <c r="P5" s="40"/>
      <c r="Q5" s="40"/>
      <c r="R5" s="40"/>
      <c r="S5" s="40"/>
      <c r="T5" s="40"/>
      <c r="U5" s="40"/>
      <c r="V5" s="40"/>
      <c r="W5" s="40"/>
      <c r="X5" s="40"/>
      <c r="Y5" s="40"/>
      <c r="Z5" s="40"/>
      <c r="AA5" s="40"/>
      <c r="AB5" s="40"/>
      <c r="AC5" s="40"/>
      <c r="AD5" s="40"/>
      <c r="AE5" s="40"/>
      <c r="AF5" s="40"/>
      <c r="AG5" s="40"/>
      <c r="AH5" s="40"/>
      <c r="AI5" s="40"/>
      <c r="AJ5" s="40"/>
      <c r="AK5" s="40"/>
      <c r="AL5" s="40"/>
      <c r="AM5" s="40"/>
      <c r="AN5" s="40"/>
      <c r="AO5" s="40"/>
      <c r="AP5" s="40"/>
      <c r="AQ5" s="40"/>
      <c r="AR5" s="40"/>
      <c r="AS5" s="40"/>
      <c r="AT5" s="40"/>
      <c r="AU5" s="40"/>
      <c r="AV5" s="40"/>
      <c r="AW5" s="40"/>
      <c r="AX5" s="40"/>
      <c r="AY5" s="40"/>
      <c r="AZ5" s="40"/>
      <c r="BA5" s="40"/>
      <c r="BB5" s="40"/>
      <c r="BC5" s="40"/>
      <c r="BD5" s="40"/>
      <c r="BE5" s="40"/>
      <c r="BF5" s="40"/>
      <c r="BG5" s="40"/>
      <c r="BH5" s="40"/>
      <c r="BI5" s="40"/>
      <c r="BJ5" s="40"/>
      <c r="BK5" s="40"/>
      <c r="BL5" s="40"/>
      <c r="BM5" s="40"/>
      <c r="BN5" s="40"/>
      <c r="BO5" s="40"/>
      <c r="BP5" s="40"/>
      <c r="BQ5" s="40"/>
      <c r="BR5" s="40"/>
      <c r="BS5" s="40"/>
      <c r="BT5" s="40"/>
      <c r="BU5" s="40"/>
      <c r="BV5" s="40"/>
      <c r="BW5" s="40"/>
      <c r="BX5" s="40"/>
      <c r="BY5" s="40"/>
      <c r="BZ5" s="40"/>
      <c r="CA5" s="40"/>
      <c r="CB5" s="40"/>
      <c r="CC5" s="40"/>
      <c r="CD5" s="40"/>
      <c r="CE5" s="40"/>
      <c r="CF5" s="40"/>
      <c r="CG5" s="40"/>
      <c r="CH5" s="40"/>
      <c r="CI5" s="40"/>
      <c r="CJ5" s="40"/>
      <c r="CK5" s="40"/>
      <c r="CL5" s="40"/>
      <c r="CM5" s="40"/>
      <c r="CN5" s="40"/>
      <c r="CO5" s="40"/>
      <c r="CP5" s="40"/>
      <c r="CQ5" s="40"/>
      <c r="CR5" s="40"/>
      <c r="CS5" s="40"/>
      <c r="CT5" s="40"/>
      <c r="CU5" s="40"/>
    </row>
    <row r="6" spans="1:99" ht="15" customHeight="1" x14ac:dyDescent="0.25">
      <c r="A6" s="40"/>
      <c r="B6" s="313" t="s">
        <v>237</v>
      </c>
      <c r="C6" s="313"/>
      <c r="D6" s="314"/>
      <c r="E6" s="303" t="s">
        <v>238</v>
      </c>
      <c r="F6" s="304"/>
      <c r="G6" s="304"/>
      <c r="H6" s="304"/>
      <c r="I6" s="305"/>
      <c r="J6" s="299" t="e">
        <f>IF(AND(#REF!="Muy Alta",#REF!="Leve"),CONCATENATE("R",#REF!),"")</f>
        <v>#REF!</v>
      </c>
      <c r="K6" s="300"/>
      <c r="L6" s="300" t="e">
        <f>IF(AND(#REF!="Muy Alta",#REF!="Leve"),CONCATENATE("R",#REF!),"")</f>
        <v>#REF!</v>
      </c>
      <c r="M6" s="300"/>
      <c r="N6" s="300" t="e">
        <f>IF(AND(#REF!="Muy Alta",#REF!="Leve"),CONCATENATE("R",#REF!),"")</f>
        <v>#REF!</v>
      </c>
      <c r="O6" s="301"/>
      <c r="P6" s="299" t="e">
        <f>IF(AND(#REF!="Muy Alta",#REF!="Menor"),CONCATENATE("R",#REF!),"")</f>
        <v>#REF!</v>
      </c>
      <c r="Q6" s="300"/>
      <c r="R6" s="300" t="e">
        <f>IF(AND(#REF!="Muy Alta",#REF!="Menor"),CONCATENATE("R",#REF!),"")</f>
        <v>#REF!</v>
      </c>
      <c r="S6" s="300"/>
      <c r="T6" s="300" t="e">
        <f>IF(AND(#REF!="Muy Alta",#REF!="Menor"),CONCATENATE("R",#REF!),"")</f>
        <v>#REF!</v>
      </c>
      <c r="U6" s="301"/>
      <c r="V6" s="299" t="e">
        <f>IF(AND(#REF!="Muy Alta",#REF!="Moderado"),CONCATENATE("R",#REF!),"")</f>
        <v>#REF!</v>
      </c>
      <c r="W6" s="300"/>
      <c r="X6" s="300" t="e">
        <f>IF(AND(#REF!="Muy Alta",#REF!="Moderado"),CONCATENATE("R",#REF!),"")</f>
        <v>#REF!</v>
      </c>
      <c r="Y6" s="300"/>
      <c r="Z6" s="300" t="e">
        <f>IF(AND(#REF!="Muy Alta",#REF!="Moderado"),CONCATENATE("R",#REF!),"")</f>
        <v>#REF!</v>
      </c>
      <c r="AA6" s="301"/>
      <c r="AB6" s="299" t="e">
        <f>IF(AND(#REF!="Muy Alta",#REF!="Mayor"),CONCATENATE("R",#REF!),"")</f>
        <v>#REF!</v>
      </c>
      <c r="AC6" s="300"/>
      <c r="AD6" s="300" t="e">
        <f>IF(AND(#REF!="Muy Alta",#REF!="Mayor"),CONCATENATE("R",#REF!),"")</f>
        <v>#REF!</v>
      </c>
      <c r="AE6" s="300"/>
      <c r="AF6" s="300" t="e">
        <f>IF(AND(#REF!="Muy Alta",#REF!="Mayor"),CONCATENATE("R",#REF!),"")</f>
        <v>#REF!</v>
      </c>
      <c r="AG6" s="301"/>
      <c r="AH6" s="290" t="e">
        <f>IF(AND(#REF!="Muy Alta",#REF!="Catastrófico"),CONCATENATE("R",#REF!),"")</f>
        <v>#REF!</v>
      </c>
      <c r="AI6" s="291"/>
      <c r="AJ6" s="291" t="e">
        <f>IF(AND(#REF!="Muy Alta",#REF!="Catastrófico"),CONCATENATE("R",#REF!),"")</f>
        <v>#REF!</v>
      </c>
      <c r="AK6" s="291"/>
      <c r="AL6" s="291" t="e">
        <f>IF(AND(#REF!="Muy Alta",#REF!="Catastrófico"),CONCATENATE("R",#REF!),"")</f>
        <v>#REF!</v>
      </c>
      <c r="AM6" s="292"/>
      <c r="AO6" s="315" t="s">
        <v>239</v>
      </c>
      <c r="AP6" s="316"/>
      <c r="AQ6" s="316"/>
      <c r="AR6" s="316"/>
      <c r="AS6" s="316"/>
      <c r="AT6" s="317"/>
      <c r="AU6" s="40"/>
      <c r="AV6" s="40"/>
      <c r="AW6" s="40"/>
      <c r="AX6" s="40"/>
      <c r="AY6" s="40"/>
      <c r="AZ6" s="40"/>
      <c r="BA6" s="40"/>
      <c r="BB6" s="40"/>
      <c r="BC6" s="40"/>
      <c r="BD6" s="40"/>
      <c r="BE6" s="40"/>
      <c r="BF6" s="40"/>
      <c r="BG6" s="40"/>
      <c r="BH6" s="40"/>
      <c r="BI6" s="40"/>
      <c r="BJ6" s="40"/>
      <c r="BK6" s="40"/>
      <c r="BL6" s="40"/>
      <c r="BM6" s="40"/>
      <c r="BN6" s="40"/>
      <c r="BO6" s="40"/>
      <c r="BP6" s="40"/>
      <c r="BQ6" s="40"/>
      <c r="BR6" s="40"/>
      <c r="BS6" s="40"/>
      <c r="BT6" s="40"/>
      <c r="BU6" s="40"/>
      <c r="BV6" s="40"/>
      <c r="BW6" s="40"/>
      <c r="BX6" s="40"/>
      <c r="BY6" s="40"/>
      <c r="BZ6" s="40"/>
      <c r="CA6" s="40"/>
      <c r="CB6" s="40"/>
    </row>
    <row r="7" spans="1:99" ht="15" customHeight="1" x14ac:dyDescent="0.25">
      <c r="A7" s="40"/>
      <c r="B7" s="313"/>
      <c r="C7" s="313"/>
      <c r="D7" s="314"/>
      <c r="E7" s="306"/>
      <c r="F7" s="307"/>
      <c r="G7" s="307"/>
      <c r="H7" s="307"/>
      <c r="I7" s="308"/>
      <c r="J7" s="293"/>
      <c r="K7" s="294"/>
      <c r="L7" s="294"/>
      <c r="M7" s="294"/>
      <c r="N7" s="294"/>
      <c r="O7" s="295"/>
      <c r="P7" s="293"/>
      <c r="Q7" s="294"/>
      <c r="R7" s="294"/>
      <c r="S7" s="294"/>
      <c r="T7" s="294"/>
      <c r="U7" s="295"/>
      <c r="V7" s="293"/>
      <c r="W7" s="294"/>
      <c r="X7" s="294"/>
      <c r="Y7" s="294"/>
      <c r="Z7" s="294"/>
      <c r="AA7" s="295"/>
      <c r="AB7" s="293"/>
      <c r="AC7" s="294"/>
      <c r="AD7" s="294"/>
      <c r="AE7" s="294"/>
      <c r="AF7" s="294"/>
      <c r="AG7" s="295"/>
      <c r="AH7" s="284"/>
      <c r="AI7" s="285"/>
      <c r="AJ7" s="285"/>
      <c r="AK7" s="285"/>
      <c r="AL7" s="285"/>
      <c r="AM7" s="286"/>
      <c r="AN7" s="40"/>
      <c r="AO7" s="318"/>
      <c r="AP7" s="319"/>
      <c r="AQ7" s="319"/>
      <c r="AR7" s="319"/>
      <c r="AS7" s="319"/>
      <c r="AT7" s="320"/>
      <c r="AU7" s="40"/>
      <c r="AV7" s="40"/>
      <c r="AW7" s="40"/>
      <c r="AX7" s="40"/>
      <c r="AY7" s="40"/>
      <c r="AZ7" s="40"/>
      <c r="BA7" s="40"/>
      <c r="BB7" s="40"/>
      <c r="BC7" s="40"/>
      <c r="BD7" s="40"/>
      <c r="BE7" s="40"/>
      <c r="BF7" s="40"/>
      <c r="BG7" s="40"/>
      <c r="BH7" s="40"/>
      <c r="BI7" s="40"/>
      <c r="BJ7" s="40"/>
      <c r="BK7" s="40"/>
      <c r="BL7" s="40"/>
      <c r="BM7" s="40"/>
      <c r="BN7" s="40"/>
      <c r="BO7" s="40"/>
      <c r="BP7" s="40"/>
      <c r="BQ7" s="40"/>
      <c r="BR7" s="40"/>
      <c r="BS7" s="40"/>
      <c r="BT7" s="40"/>
      <c r="BU7" s="40"/>
      <c r="BV7" s="40"/>
      <c r="BW7" s="40"/>
      <c r="BX7" s="40"/>
      <c r="BY7" s="40"/>
      <c r="BZ7" s="40"/>
      <c r="CA7" s="40"/>
      <c r="CB7" s="40"/>
    </row>
    <row r="8" spans="1:99" ht="15" customHeight="1" x14ac:dyDescent="0.25">
      <c r="A8" s="40"/>
      <c r="B8" s="313"/>
      <c r="C8" s="313"/>
      <c r="D8" s="314"/>
      <c r="E8" s="306"/>
      <c r="F8" s="307"/>
      <c r="G8" s="307"/>
      <c r="H8" s="307"/>
      <c r="I8" s="308"/>
      <c r="J8" s="293" t="e">
        <f>IF(AND(#REF!="Muy Alta",#REF!="Leve"),CONCATENATE("R",#REF!),"")</f>
        <v>#REF!</v>
      </c>
      <c r="K8" s="294"/>
      <c r="L8" s="294" t="e">
        <f>IF(AND(#REF!="Muy Alta",#REF!="Leve"),CONCATENATE("R",#REF!),"")</f>
        <v>#REF!</v>
      </c>
      <c r="M8" s="294"/>
      <c r="N8" s="294" t="e">
        <f>IF(AND(#REF!="Muy Alta",#REF!="Leve"),CONCATENATE("R",#REF!),"")</f>
        <v>#REF!</v>
      </c>
      <c r="O8" s="295"/>
      <c r="P8" s="293" t="e">
        <f>IF(AND(#REF!="Muy Alta",#REF!="Menor"),CONCATENATE("R",#REF!),"")</f>
        <v>#REF!</v>
      </c>
      <c r="Q8" s="294"/>
      <c r="R8" s="294" t="e">
        <f>IF(AND(#REF!="Muy Alta",#REF!="Menor"),CONCATENATE("R",#REF!),"")</f>
        <v>#REF!</v>
      </c>
      <c r="S8" s="294"/>
      <c r="T8" s="294" t="e">
        <f>IF(AND(#REF!="Muy Alta",#REF!="Menor"),CONCATENATE("R",#REF!),"")</f>
        <v>#REF!</v>
      </c>
      <c r="U8" s="295"/>
      <c r="V8" s="293" t="e">
        <f>IF(AND(#REF!="Muy Alta",#REF!="Moderado"),CONCATENATE("R",#REF!),"")</f>
        <v>#REF!</v>
      </c>
      <c r="W8" s="294"/>
      <c r="X8" s="294" t="e">
        <f>IF(AND(#REF!="Muy Alta",#REF!="Moderado"),CONCATENATE("R",#REF!),"")</f>
        <v>#REF!</v>
      </c>
      <c r="Y8" s="294"/>
      <c r="Z8" s="294" t="e">
        <f>IF(AND(#REF!="Muy Alta",#REF!="Moderado"),CONCATENATE("R",#REF!),"")</f>
        <v>#REF!</v>
      </c>
      <c r="AA8" s="295"/>
      <c r="AB8" s="293" t="e">
        <f>IF(AND(#REF!="Muy Alta",#REF!="Mayor"),CONCATENATE("R",#REF!),"")</f>
        <v>#REF!</v>
      </c>
      <c r="AC8" s="294"/>
      <c r="AD8" s="294" t="e">
        <f>IF(AND(#REF!="Muy Alta",#REF!="Mayor"),CONCATENATE("R",#REF!),"")</f>
        <v>#REF!</v>
      </c>
      <c r="AE8" s="294"/>
      <c r="AF8" s="294" t="e">
        <f>IF(AND(#REF!="Muy Alta",#REF!="Mayor"),CONCATENATE("R",#REF!),"")</f>
        <v>#REF!</v>
      </c>
      <c r="AG8" s="295"/>
      <c r="AH8" s="284" t="e">
        <f>IF(AND(#REF!="Muy Alta",#REF!="Catastrófico"),CONCATENATE("R",#REF!),"")</f>
        <v>#REF!</v>
      </c>
      <c r="AI8" s="285"/>
      <c r="AJ8" s="285" t="e">
        <f>IF(AND(#REF!="Muy Alta",#REF!="Catastrófico"),CONCATENATE("R",#REF!),"")</f>
        <v>#REF!</v>
      </c>
      <c r="AK8" s="285"/>
      <c r="AL8" s="285" t="e">
        <f>IF(AND(#REF!="Muy Alta",#REF!="Catastrófico"),CONCATENATE("R",#REF!),"")</f>
        <v>#REF!</v>
      </c>
      <c r="AM8" s="286"/>
      <c r="AN8" s="40"/>
      <c r="AO8" s="318"/>
      <c r="AP8" s="319"/>
      <c r="AQ8" s="319"/>
      <c r="AR8" s="319"/>
      <c r="AS8" s="319"/>
      <c r="AT8" s="320"/>
      <c r="AU8" s="40"/>
      <c r="AV8" s="40"/>
      <c r="AW8" s="40"/>
      <c r="AX8" s="40"/>
      <c r="AY8" s="40"/>
      <c r="AZ8" s="40"/>
      <c r="BA8" s="40"/>
      <c r="BB8" s="40"/>
      <c r="BC8" s="40"/>
      <c r="BD8" s="40"/>
      <c r="BE8" s="40"/>
      <c r="BF8" s="40"/>
      <c r="BG8" s="40"/>
      <c r="BH8" s="40"/>
      <c r="BI8" s="40"/>
      <c r="BJ8" s="40"/>
      <c r="BK8" s="40"/>
      <c r="BL8" s="40"/>
      <c r="BM8" s="40"/>
      <c r="BN8" s="40"/>
      <c r="BO8" s="40"/>
      <c r="BP8" s="40"/>
      <c r="BQ8" s="40"/>
      <c r="BR8" s="40"/>
      <c r="BS8" s="40"/>
      <c r="BT8" s="40"/>
      <c r="BU8" s="40"/>
      <c r="BV8" s="40"/>
      <c r="BW8" s="40"/>
      <c r="BX8" s="40"/>
      <c r="BY8" s="40"/>
      <c r="BZ8" s="40"/>
      <c r="CA8" s="40"/>
      <c r="CB8" s="40"/>
    </row>
    <row r="9" spans="1:99" ht="15" customHeight="1" x14ac:dyDescent="0.25">
      <c r="A9" s="40"/>
      <c r="B9" s="313"/>
      <c r="C9" s="313"/>
      <c r="D9" s="314"/>
      <c r="E9" s="306"/>
      <c r="F9" s="307"/>
      <c r="G9" s="307"/>
      <c r="H9" s="307"/>
      <c r="I9" s="308"/>
      <c r="J9" s="293"/>
      <c r="K9" s="294"/>
      <c r="L9" s="294"/>
      <c r="M9" s="294"/>
      <c r="N9" s="294"/>
      <c r="O9" s="295"/>
      <c r="P9" s="293"/>
      <c r="Q9" s="294"/>
      <c r="R9" s="294"/>
      <c r="S9" s="294"/>
      <c r="T9" s="294"/>
      <c r="U9" s="295"/>
      <c r="V9" s="293"/>
      <c r="W9" s="294"/>
      <c r="X9" s="294"/>
      <c r="Y9" s="294"/>
      <c r="Z9" s="294"/>
      <c r="AA9" s="295"/>
      <c r="AB9" s="293"/>
      <c r="AC9" s="294"/>
      <c r="AD9" s="294"/>
      <c r="AE9" s="294"/>
      <c r="AF9" s="294"/>
      <c r="AG9" s="295"/>
      <c r="AH9" s="284"/>
      <c r="AI9" s="285"/>
      <c r="AJ9" s="285"/>
      <c r="AK9" s="285"/>
      <c r="AL9" s="285"/>
      <c r="AM9" s="286"/>
      <c r="AN9" s="40"/>
      <c r="AO9" s="318"/>
      <c r="AP9" s="319"/>
      <c r="AQ9" s="319"/>
      <c r="AR9" s="319"/>
      <c r="AS9" s="319"/>
      <c r="AT9" s="320"/>
      <c r="AU9" s="40"/>
      <c r="AV9" s="40"/>
      <c r="AW9" s="40"/>
      <c r="AX9" s="40"/>
      <c r="AY9" s="40"/>
      <c r="AZ9" s="40"/>
      <c r="BA9" s="40"/>
      <c r="BB9" s="40"/>
      <c r="BC9" s="40"/>
      <c r="BD9" s="40"/>
      <c r="BE9" s="40"/>
      <c r="BF9" s="40"/>
      <c r="BG9" s="40"/>
      <c r="BH9" s="40"/>
      <c r="BI9" s="40"/>
      <c r="BJ9" s="40"/>
      <c r="BK9" s="40"/>
      <c r="BL9" s="40"/>
      <c r="BM9" s="40"/>
      <c r="BN9" s="40"/>
      <c r="BO9" s="40"/>
      <c r="BP9" s="40"/>
      <c r="BQ9" s="40"/>
      <c r="BR9" s="40"/>
      <c r="BS9" s="40"/>
      <c r="BT9" s="40"/>
      <c r="BU9" s="40"/>
      <c r="BV9" s="40"/>
      <c r="BW9" s="40"/>
      <c r="BX9" s="40"/>
      <c r="BY9" s="40"/>
      <c r="BZ9" s="40"/>
      <c r="CA9" s="40"/>
      <c r="CB9" s="40"/>
    </row>
    <row r="10" spans="1:99" ht="15" customHeight="1" x14ac:dyDescent="0.25">
      <c r="A10" s="40"/>
      <c r="B10" s="313"/>
      <c r="C10" s="313"/>
      <c r="D10" s="314"/>
      <c r="E10" s="306"/>
      <c r="F10" s="307"/>
      <c r="G10" s="307"/>
      <c r="H10" s="307"/>
      <c r="I10" s="308"/>
      <c r="J10" s="293" t="e">
        <f>IF(AND(#REF!="Muy Alta",#REF!="Leve"),CONCATENATE("R",#REF!),"")</f>
        <v>#REF!</v>
      </c>
      <c r="K10" s="294"/>
      <c r="L10" s="294" t="e">
        <f>IF(AND(#REF!="Muy Alta",#REF!="Leve"),CONCATENATE("R",#REF!),"")</f>
        <v>#REF!</v>
      </c>
      <c r="M10" s="294"/>
      <c r="N10" s="294" t="e">
        <f>IF(AND(#REF!="Muy Alta",#REF!="Leve"),CONCATENATE("R",#REF!),"")</f>
        <v>#REF!</v>
      </c>
      <c r="O10" s="295"/>
      <c r="P10" s="293" t="e">
        <f>IF(AND(#REF!="Muy Alta",#REF!="Menor"),CONCATENATE("R",#REF!),"")</f>
        <v>#REF!</v>
      </c>
      <c r="Q10" s="294"/>
      <c r="R10" s="294" t="e">
        <f>IF(AND(#REF!="Muy Alta",#REF!="Menor"),CONCATENATE("R",#REF!),"")</f>
        <v>#REF!</v>
      </c>
      <c r="S10" s="294"/>
      <c r="T10" s="294" t="e">
        <f>IF(AND(#REF!="Muy Alta",#REF!="Menor"),CONCATENATE("R",#REF!),"")</f>
        <v>#REF!</v>
      </c>
      <c r="U10" s="295"/>
      <c r="V10" s="293" t="e">
        <f>IF(AND(#REF!="Muy Alta",#REF!="Moderado"),CONCATENATE("R",#REF!),"")</f>
        <v>#REF!</v>
      </c>
      <c r="W10" s="294"/>
      <c r="X10" s="294" t="e">
        <f>IF(AND(#REF!="Muy Alta",#REF!="Moderado"),CONCATENATE("R",#REF!),"")</f>
        <v>#REF!</v>
      </c>
      <c r="Y10" s="294"/>
      <c r="Z10" s="294" t="e">
        <f>IF(AND(#REF!="Muy Alta",#REF!="Moderado"),CONCATENATE("R",#REF!),"")</f>
        <v>#REF!</v>
      </c>
      <c r="AA10" s="295"/>
      <c r="AB10" s="293" t="e">
        <f>IF(AND(#REF!="Muy Alta",#REF!="Mayor"),CONCATENATE("R",#REF!),"")</f>
        <v>#REF!</v>
      </c>
      <c r="AC10" s="294"/>
      <c r="AD10" s="294" t="e">
        <f>IF(AND(#REF!="Muy Alta",#REF!="Mayor"),CONCATENATE("R",#REF!),"")</f>
        <v>#REF!</v>
      </c>
      <c r="AE10" s="294"/>
      <c r="AF10" s="294" t="e">
        <f>IF(AND(#REF!="Muy Alta",#REF!="Mayor"),CONCATENATE("R",#REF!),"")</f>
        <v>#REF!</v>
      </c>
      <c r="AG10" s="295"/>
      <c r="AH10" s="284" t="e">
        <f>IF(AND(#REF!="Muy Alta",#REF!="Catastrófico"),CONCATENATE("R",#REF!),"")</f>
        <v>#REF!</v>
      </c>
      <c r="AI10" s="285"/>
      <c r="AJ10" s="285" t="e">
        <f>IF(AND(#REF!="Muy Alta",#REF!="Catastrófico"),CONCATENATE("R",#REF!),"")</f>
        <v>#REF!</v>
      </c>
      <c r="AK10" s="285"/>
      <c r="AL10" s="285" t="e">
        <f>IF(AND(#REF!="Muy Alta",#REF!="Catastrófico"),CONCATENATE("R",#REF!),"")</f>
        <v>#REF!</v>
      </c>
      <c r="AM10" s="286"/>
      <c r="AN10" s="40"/>
      <c r="AO10" s="318"/>
      <c r="AP10" s="319"/>
      <c r="AQ10" s="319"/>
      <c r="AR10" s="319"/>
      <c r="AS10" s="319"/>
      <c r="AT10" s="320"/>
      <c r="AU10" s="40"/>
      <c r="AV10" s="40"/>
      <c r="AW10" s="40"/>
      <c r="AX10" s="40"/>
      <c r="AY10" s="40"/>
      <c r="AZ10" s="40"/>
      <c r="BA10" s="40"/>
      <c r="BB10" s="40"/>
      <c r="BC10" s="40"/>
      <c r="BD10" s="40"/>
      <c r="BE10" s="40"/>
      <c r="BF10" s="40"/>
      <c r="BG10" s="40"/>
      <c r="BH10" s="40"/>
      <c r="BI10" s="40"/>
      <c r="BJ10" s="40"/>
      <c r="BK10" s="40"/>
      <c r="BL10" s="40"/>
      <c r="BM10" s="40"/>
      <c r="BN10" s="40"/>
      <c r="BO10" s="40"/>
      <c r="BP10" s="40"/>
      <c r="BQ10" s="40"/>
      <c r="BR10" s="40"/>
      <c r="BS10" s="40"/>
      <c r="BT10" s="40"/>
      <c r="BU10" s="40"/>
      <c r="BV10" s="40"/>
      <c r="BW10" s="40"/>
      <c r="BX10" s="40"/>
      <c r="BY10" s="40"/>
      <c r="BZ10" s="40"/>
      <c r="CA10" s="40"/>
      <c r="CB10" s="40"/>
    </row>
    <row r="11" spans="1:99" ht="15" customHeight="1" x14ac:dyDescent="0.25">
      <c r="A11" s="40"/>
      <c r="B11" s="313"/>
      <c r="C11" s="313"/>
      <c r="D11" s="314"/>
      <c r="E11" s="306"/>
      <c r="F11" s="307"/>
      <c r="G11" s="307"/>
      <c r="H11" s="307"/>
      <c r="I11" s="308"/>
      <c r="J11" s="293"/>
      <c r="K11" s="294"/>
      <c r="L11" s="294"/>
      <c r="M11" s="294"/>
      <c r="N11" s="294"/>
      <c r="O11" s="295"/>
      <c r="P11" s="293"/>
      <c r="Q11" s="294"/>
      <c r="R11" s="294"/>
      <c r="S11" s="294"/>
      <c r="T11" s="294"/>
      <c r="U11" s="295"/>
      <c r="V11" s="293"/>
      <c r="W11" s="294"/>
      <c r="X11" s="294"/>
      <c r="Y11" s="294"/>
      <c r="Z11" s="294"/>
      <c r="AA11" s="295"/>
      <c r="AB11" s="293"/>
      <c r="AC11" s="294"/>
      <c r="AD11" s="294"/>
      <c r="AE11" s="294"/>
      <c r="AF11" s="294"/>
      <c r="AG11" s="295"/>
      <c r="AH11" s="284"/>
      <c r="AI11" s="285"/>
      <c r="AJ11" s="285"/>
      <c r="AK11" s="285"/>
      <c r="AL11" s="285"/>
      <c r="AM11" s="286"/>
      <c r="AN11" s="40"/>
      <c r="AO11" s="318"/>
      <c r="AP11" s="319"/>
      <c r="AQ11" s="319"/>
      <c r="AR11" s="319"/>
      <c r="AS11" s="319"/>
      <c r="AT11" s="320"/>
      <c r="AU11" s="40"/>
      <c r="AV11" s="40"/>
      <c r="AW11" s="40"/>
      <c r="AX11" s="40"/>
      <c r="AY11" s="40"/>
      <c r="AZ11" s="40"/>
      <c r="BA11" s="40"/>
      <c r="BB11" s="40"/>
      <c r="BC11" s="40"/>
      <c r="BD11" s="40"/>
      <c r="BE11" s="40"/>
      <c r="BF11" s="40"/>
      <c r="BG11" s="40"/>
      <c r="BH11" s="40"/>
      <c r="BI11" s="40"/>
      <c r="BJ11" s="40"/>
      <c r="BK11" s="40"/>
      <c r="BL11" s="40"/>
      <c r="BM11" s="40"/>
      <c r="BN11" s="40"/>
      <c r="BO11" s="40"/>
      <c r="BP11" s="40"/>
      <c r="BQ11" s="40"/>
      <c r="BR11" s="40"/>
      <c r="BS11" s="40"/>
      <c r="BT11" s="40"/>
      <c r="BU11" s="40"/>
      <c r="BV11" s="40"/>
      <c r="BW11" s="40"/>
      <c r="BX11" s="40"/>
      <c r="BY11" s="40"/>
      <c r="BZ11" s="40"/>
      <c r="CA11" s="40"/>
      <c r="CB11" s="40"/>
    </row>
    <row r="12" spans="1:99" ht="15" customHeight="1" x14ac:dyDescent="0.25">
      <c r="A12" s="40"/>
      <c r="B12" s="313"/>
      <c r="C12" s="313"/>
      <c r="D12" s="314"/>
      <c r="E12" s="306"/>
      <c r="F12" s="307"/>
      <c r="G12" s="307"/>
      <c r="H12" s="307"/>
      <c r="I12" s="308"/>
      <c r="J12" s="293" t="e">
        <f>IF(AND(#REF!="Muy Alta",#REF!="Leve"),CONCATENATE("R",#REF!),"")</f>
        <v>#REF!</v>
      </c>
      <c r="K12" s="294"/>
      <c r="L12" s="294" t="e">
        <f>IF(AND(#REF!="Muy Alta",#REF!="Leve"),CONCATENATE("R",#REF!),"")</f>
        <v>#REF!</v>
      </c>
      <c r="M12" s="294"/>
      <c r="N12" s="294" t="e">
        <f>IF(AND(#REF!="Muy Alta",#REF!="Leve"),CONCATENATE("R",#REF!),"")</f>
        <v>#REF!</v>
      </c>
      <c r="O12" s="295"/>
      <c r="P12" s="293" t="e">
        <f>IF(AND(#REF!="Muy Alta",#REF!="Menor"),CONCATENATE("R",#REF!),"")</f>
        <v>#REF!</v>
      </c>
      <c r="Q12" s="294"/>
      <c r="R12" s="294" t="e">
        <f>IF(AND(#REF!="Muy Alta",#REF!="Menor"),CONCATENATE("R",#REF!),"")</f>
        <v>#REF!</v>
      </c>
      <c r="S12" s="294"/>
      <c r="T12" s="294" t="e">
        <f>IF(AND(#REF!="Muy Alta",#REF!="Menor"),CONCATENATE("R",#REF!),"")</f>
        <v>#REF!</v>
      </c>
      <c r="U12" s="295"/>
      <c r="V12" s="293" t="e">
        <f>IF(AND(#REF!="Muy Alta",#REF!="Moderado"),CONCATENATE("R",#REF!),"")</f>
        <v>#REF!</v>
      </c>
      <c r="W12" s="294"/>
      <c r="X12" s="294" t="e">
        <f>IF(AND(#REF!="Muy Alta",#REF!="Moderado"),CONCATENATE("R",#REF!),"")</f>
        <v>#REF!</v>
      </c>
      <c r="Y12" s="294"/>
      <c r="Z12" s="294" t="e">
        <f>IF(AND(#REF!="Muy Alta",#REF!="Moderado"),CONCATENATE("R",#REF!),"")</f>
        <v>#REF!</v>
      </c>
      <c r="AA12" s="295"/>
      <c r="AB12" s="293" t="e">
        <f>IF(AND(#REF!="Muy Alta",#REF!="Mayor"),CONCATENATE("R",#REF!),"")</f>
        <v>#REF!</v>
      </c>
      <c r="AC12" s="294"/>
      <c r="AD12" s="294" t="e">
        <f>IF(AND(#REF!="Muy Alta",#REF!="Mayor"),CONCATENATE("R",#REF!),"")</f>
        <v>#REF!</v>
      </c>
      <c r="AE12" s="294"/>
      <c r="AF12" s="294" t="e">
        <f>IF(AND(#REF!="Muy Alta",#REF!="Mayor"),CONCATENATE("R",#REF!),"")</f>
        <v>#REF!</v>
      </c>
      <c r="AG12" s="295"/>
      <c r="AH12" s="284" t="e">
        <f>IF(AND(#REF!="Muy Alta",#REF!="Catastrófico"),CONCATENATE("R",#REF!),"")</f>
        <v>#REF!</v>
      </c>
      <c r="AI12" s="285"/>
      <c r="AJ12" s="285" t="e">
        <f>IF(AND(#REF!="Muy Alta",#REF!="Catastrófico"),CONCATENATE("R",#REF!),"")</f>
        <v>#REF!</v>
      </c>
      <c r="AK12" s="285"/>
      <c r="AL12" s="285" t="e">
        <f>IF(AND(#REF!="Muy Alta",#REF!="Catastrófico"),CONCATENATE("R",#REF!),"")</f>
        <v>#REF!</v>
      </c>
      <c r="AM12" s="286"/>
      <c r="AN12" s="40"/>
      <c r="AO12" s="318"/>
      <c r="AP12" s="319"/>
      <c r="AQ12" s="319"/>
      <c r="AR12" s="319"/>
      <c r="AS12" s="319"/>
      <c r="AT12" s="320"/>
      <c r="AU12" s="40"/>
      <c r="AV12" s="40"/>
      <c r="AW12" s="40"/>
      <c r="AX12" s="40"/>
      <c r="AY12" s="40"/>
      <c r="AZ12" s="40"/>
      <c r="BA12" s="40"/>
      <c r="BB12" s="40"/>
      <c r="BC12" s="40"/>
      <c r="BD12" s="40"/>
      <c r="BE12" s="40"/>
      <c r="BF12" s="40"/>
      <c r="BG12" s="40"/>
      <c r="BH12" s="40"/>
      <c r="BI12" s="40"/>
      <c r="BJ12" s="40"/>
      <c r="BK12" s="40"/>
      <c r="BL12" s="40"/>
      <c r="BM12" s="40"/>
      <c r="BN12" s="40"/>
      <c r="BO12" s="40"/>
      <c r="BP12" s="40"/>
      <c r="BQ12" s="40"/>
      <c r="BR12" s="40"/>
      <c r="BS12" s="40"/>
      <c r="BT12" s="40"/>
      <c r="BU12" s="40"/>
      <c r="BV12" s="40"/>
      <c r="BW12" s="40"/>
      <c r="BX12" s="40"/>
      <c r="BY12" s="40"/>
      <c r="BZ12" s="40"/>
      <c r="CA12" s="40"/>
      <c r="CB12" s="40"/>
    </row>
    <row r="13" spans="1:99" ht="15.75" customHeight="1" thickBot="1" x14ac:dyDescent="0.3">
      <c r="A13" s="40"/>
      <c r="B13" s="313"/>
      <c r="C13" s="313"/>
      <c r="D13" s="314"/>
      <c r="E13" s="309"/>
      <c r="F13" s="310"/>
      <c r="G13" s="310"/>
      <c r="H13" s="310"/>
      <c r="I13" s="311"/>
      <c r="J13" s="293"/>
      <c r="K13" s="294"/>
      <c r="L13" s="294"/>
      <c r="M13" s="294"/>
      <c r="N13" s="294"/>
      <c r="O13" s="295"/>
      <c r="P13" s="293"/>
      <c r="Q13" s="294"/>
      <c r="R13" s="294"/>
      <c r="S13" s="294"/>
      <c r="T13" s="294"/>
      <c r="U13" s="295"/>
      <c r="V13" s="293"/>
      <c r="W13" s="294"/>
      <c r="X13" s="294"/>
      <c r="Y13" s="294"/>
      <c r="Z13" s="294"/>
      <c r="AA13" s="295"/>
      <c r="AB13" s="293"/>
      <c r="AC13" s="294"/>
      <c r="AD13" s="294"/>
      <c r="AE13" s="294"/>
      <c r="AF13" s="294"/>
      <c r="AG13" s="295"/>
      <c r="AH13" s="287"/>
      <c r="AI13" s="288"/>
      <c r="AJ13" s="288"/>
      <c r="AK13" s="288"/>
      <c r="AL13" s="288"/>
      <c r="AM13" s="289"/>
      <c r="AN13" s="40"/>
      <c r="AO13" s="321"/>
      <c r="AP13" s="322"/>
      <c r="AQ13" s="322"/>
      <c r="AR13" s="322"/>
      <c r="AS13" s="322"/>
      <c r="AT13" s="323"/>
      <c r="AU13" s="40"/>
      <c r="AV13" s="40"/>
      <c r="AW13" s="40"/>
      <c r="AX13" s="40"/>
      <c r="AY13" s="40"/>
      <c r="AZ13" s="40"/>
      <c r="BA13" s="40"/>
      <c r="BB13" s="40"/>
      <c r="BC13" s="40"/>
      <c r="BD13" s="40"/>
      <c r="BE13" s="40"/>
      <c r="BF13" s="40"/>
      <c r="BG13" s="40"/>
      <c r="BH13" s="40"/>
      <c r="BI13" s="40"/>
      <c r="BJ13" s="40"/>
      <c r="BK13" s="40"/>
      <c r="BL13" s="40"/>
      <c r="BM13" s="40"/>
      <c r="BN13" s="40"/>
      <c r="BO13" s="40"/>
      <c r="BP13" s="40"/>
      <c r="BQ13" s="40"/>
      <c r="BR13" s="40"/>
      <c r="BS13" s="40"/>
      <c r="BT13" s="40"/>
      <c r="BU13" s="40"/>
      <c r="BV13" s="40"/>
      <c r="BW13" s="40"/>
      <c r="BX13" s="40"/>
      <c r="BY13" s="40"/>
      <c r="BZ13" s="40"/>
      <c r="CA13" s="40"/>
      <c r="CB13" s="40"/>
    </row>
    <row r="14" spans="1:99" ht="15" customHeight="1" x14ac:dyDescent="0.25">
      <c r="A14" s="40"/>
      <c r="B14" s="313"/>
      <c r="C14" s="313"/>
      <c r="D14" s="314"/>
      <c r="E14" s="303" t="s">
        <v>240</v>
      </c>
      <c r="F14" s="304"/>
      <c r="G14" s="304"/>
      <c r="H14" s="304"/>
      <c r="I14" s="304"/>
      <c r="J14" s="281" t="e">
        <f>IF(AND(#REF!="Alta",#REF!="Leve"),CONCATENATE("R",#REF!),"")</f>
        <v>#REF!</v>
      </c>
      <c r="K14" s="282"/>
      <c r="L14" s="282" t="e">
        <f>IF(AND(#REF!="Alta",#REF!="Leve"),CONCATENATE("R",#REF!),"")</f>
        <v>#REF!</v>
      </c>
      <c r="M14" s="282"/>
      <c r="N14" s="282" t="e">
        <f>IF(AND(#REF!="Alta",#REF!="Leve"),CONCATENATE("R",#REF!),"")</f>
        <v>#REF!</v>
      </c>
      <c r="O14" s="283"/>
      <c r="P14" s="281" t="e">
        <f>IF(AND(#REF!="Alta",#REF!="Menor"),CONCATENATE("R",#REF!),"")</f>
        <v>#REF!</v>
      </c>
      <c r="Q14" s="282"/>
      <c r="R14" s="282" t="e">
        <f>IF(AND(#REF!="Alta",#REF!="Menor"),CONCATENATE("R",#REF!),"")</f>
        <v>#REF!</v>
      </c>
      <c r="S14" s="282"/>
      <c r="T14" s="282" t="e">
        <f>IF(AND(#REF!="Alta",#REF!="Menor"),CONCATENATE("R",#REF!),"")</f>
        <v>#REF!</v>
      </c>
      <c r="U14" s="283"/>
      <c r="V14" s="299" t="e">
        <f>IF(AND(#REF!="Alta",#REF!="Moderado"),CONCATENATE("R",#REF!),"")</f>
        <v>#REF!</v>
      </c>
      <c r="W14" s="300"/>
      <c r="X14" s="300" t="e">
        <f>IF(AND(#REF!="Alta",#REF!="Moderado"),CONCATENATE("R",#REF!),"")</f>
        <v>#REF!</v>
      </c>
      <c r="Y14" s="300"/>
      <c r="Z14" s="300" t="e">
        <f>IF(AND(#REF!="Alta",#REF!="Moderado"),CONCATENATE("R",#REF!),"")</f>
        <v>#REF!</v>
      </c>
      <c r="AA14" s="301"/>
      <c r="AB14" s="299" t="e">
        <f>IF(AND(#REF!="Alta",#REF!="Mayor"),CONCATENATE("R",#REF!),"")</f>
        <v>#REF!</v>
      </c>
      <c r="AC14" s="300"/>
      <c r="AD14" s="300" t="e">
        <f>IF(AND(#REF!="Alta",#REF!="Mayor"),CONCATENATE("R",#REF!),"")</f>
        <v>#REF!</v>
      </c>
      <c r="AE14" s="300"/>
      <c r="AF14" s="300" t="e">
        <f>IF(AND(#REF!="Alta",#REF!="Mayor"),CONCATENATE("R",#REF!),"")</f>
        <v>#REF!</v>
      </c>
      <c r="AG14" s="301"/>
      <c r="AH14" s="290" t="e">
        <f>IF(AND(#REF!="Alta",#REF!="Catastrófico"),CONCATENATE("R",#REF!),"")</f>
        <v>#REF!</v>
      </c>
      <c r="AI14" s="291"/>
      <c r="AJ14" s="291" t="e">
        <f>IF(AND(#REF!="Alta",#REF!="Catastrófico"),CONCATENATE("R",#REF!),"")</f>
        <v>#REF!</v>
      </c>
      <c r="AK14" s="291"/>
      <c r="AL14" s="291" t="e">
        <f>IF(AND(#REF!="Alta",#REF!="Catastrófico"),CONCATENATE("R",#REF!),"")</f>
        <v>#REF!</v>
      </c>
      <c r="AM14" s="292"/>
      <c r="AN14" s="40"/>
      <c r="AO14" s="324" t="s">
        <v>241</v>
      </c>
      <c r="AP14" s="325"/>
      <c r="AQ14" s="325"/>
      <c r="AR14" s="325"/>
      <c r="AS14" s="325"/>
      <c r="AT14" s="326"/>
      <c r="AU14" s="40"/>
      <c r="AV14" s="40"/>
      <c r="AW14" s="40"/>
      <c r="AX14" s="40"/>
      <c r="AY14" s="40"/>
      <c r="AZ14" s="40"/>
      <c r="BA14" s="40"/>
      <c r="BB14" s="40"/>
      <c r="BC14" s="40"/>
      <c r="BD14" s="40"/>
      <c r="BE14" s="40"/>
      <c r="BF14" s="40"/>
      <c r="BG14" s="40"/>
      <c r="BH14" s="40"/>
      <c r="BI14" s="40"/>
      <c r="BJ14" s="40"/>
      <c r="BK14" s="40"/>
      <c r="BL14" s="40"/>
      <c r="BM14" s="40"/>
      <c r="BN14" s="40"/>
      <c r="BO14" s="40"/>
      <c r="BP14" s="40"/>
      <c r="BQ14" s="40"/>
      <c r="BR14" s="40"/>
      <c r="BS14" s="40"/>
      <c r="BT14" s="40"/>
      <c r="BU14" s="40"/>
      <c r="BV14" s="40"/>
      <c r="BW14" s="40"/>
      <c r="BX14" s="40"/>
      <c r="BY14" s="40"/>
      <c r="BZ14" s="40"/>
      <c r="CA14" s="40"/>
      <c r="CB14" s="40"/>
    </row>
    <row r="15" spans="1:99" ht="15" customHeight="1" x14ac:dyDescent="0.25">
      <c r="A15" s="40"/>
      <c r="B15" s="313"/>
      <c r="C15" s="313"/>
      <c r="D15" s="314"/>
      <c r="E15" s="306"/>
      <c r="F15" s="307"/>
      <c r="G15" s="307"/>
      <c r="H15" s="307"/>
      <c r="I15" s="307"/>
      <c r="J15" s="275"/>
      <c r="K15" s="276"/>
      <c r="L15" s="276"/>
      <c r="M15" s="276"/>
      <c r="N15" s="276"/>
      <c r="O15" s="277"/>
      <c r="P15" s="275"/>
      <c r="Q15" s="276"/>
      <c r="R15" s="276"/>
      <c r="S15" s="276"/>
      <c r="T15" s="276"/>
      <c r="U15" s="277"/>
      <c r="V15" s="293"/>
      <c r="W15" s="294"/>
      <c r="X15" s="294"/>
      <c r="Y15" s="294"/>
      <c r="Z15" s="294"/>
      <c r="AA15" s="295"/>
      <c r="AB15" s="293"/>
      <c r="AC15" s="294"/>
      <c r="AD15" s="294"/>
      <c r="AE15" s="294"/>
      <c r="AF15" s="294"/>
      <c r="AG15" s="295"/>
      <c r="AH15" s="284"/>
      <c r="AI15" s="285"/>
      <c r="AJ15" s="285"/>
      <c r="AK15" s="285"/>
      <c r="AL15" s="285"/>
      <c r="AM15" s="286"/>
      <c r="AN15" s="40"/>
      <c r="AO15" s="327"/>
      <c r="AP15" s="328"/>
      <c r="AQ15" s="328"/>
      <c r="AR15" s="328"/>
      <c r="AS15" s="328"/>
      <c r="AT15" s="329"/>
      <c r="AU15" s="40"/>
      <c r="AV15" s="40"/>
      <c r="AW15" s="40"/>
      <c r="AX15" s="40"/>
      <c r="AY15" s="40"/>
      <c r="AZ15" s="40"/>
      <c r="BA15" s="40"/>
      <c r="BB15" s="40"/>
      <c r="BC15" s="40"/>
      <c r="BD15" s="40"/>
      <c r="BE15" s="40"/>
      <c r="BF15" s="40"/>
      <c r="BG15" s="40"/>
      <c r="BH15" s="40"/>
      <c r="BI15" s="40"/>
      <c r="BJ15" s="40"/>
      <c r="BK15" s="40"/>
      <c r="BL15" s="40"/>
      <c r="BM15" s="40"/>
      <c r="BN15" s="40"/>
      <c r="BO15" s="40"/>
      <c r="BP15" s="40"/>
      <c r="BQ15" s="40"/>
      <c r="BR15" s="40"/>
      <c r="BS15" s="40"/>
      <c r="BT15" s="40"/>
      <c r="BU15" s="40"/>
      <c r="BV15" s="40"/>
      <c r="BW15" s="40"/>
      <c r="BX15" s="40"/>
      <c r="BY15" s="40"/>
      <c r="BZ15" s="40"/>
      <c r="CA15" s="40"/>
      <c r="CB15" s="40"/>
    </row>
    <row r="16" spans="1:99" ht="15" customHeight="1" x14ac:dyDescent="0.25">
      <c r="A16" s="40"/>
      <c r="B16" s="313"/>
      <c r="C16" s="313"/>
      <c r="D16" s="314"/>
      <c r="E16" s="306"/>
      <c r="F16" s="307"/>
      <c r="G16" s="307"/>
      <c r="H16" s="307"/>
      <c r="I16" s="307"/>
      <c r="J16" s="275" t="e">
        <f>IF(AND(#REF!="Alta",#REF!="Leve"),CONCATENATE("R",#REF!),"")</f>
        <v>#REF!</v>
      </c>
      <c r="K16" s="276"/>
      <c r="L16" s="276" t="e">
        <f>IF(AND(#REF!="Alta",#REF!="Leve"),CONCATENATE("R",#REF!),"")</f>
        <v>#REF!</v>
      </c>
      <c r="M16" s="276"/>
      <c r="N16" s="276" t="e">
        <f>IF(AND(#REF!="Alta",#REF!="Leve"),CONCATENATE("R",#REF!),"")</f>
        <v>#REF!</v>
      </c>
      <c r="O16" s="277"/>
      <c r="P16" s="275" t="e">
        <f>IF(AND(#REF!="Alta",#REF!="Menor"),CONCATENATE("R",#REF!),"")</f>
        <v>#REF!</v>
      </c>
      <c r="Q16" s="276"/>
      <c r="R16" s="276" t="e">
        <f>IF(AND(#REF!="Alta",#REF!="Menor"),CONCATENATE("R",#REF!),"")</f>
        <v>#REF!</v>
      </c>
      <c r="S16" s="276"/>
      <c r="T16" s="276" t="e">
        <f>IF(AND(#REF!="Alta",#REF!="Menor"),CONCATENATE("R",#REF!),"")</f>
        <v>#REF!</v>
      </c>
      <c r="U16" s="277"/>
      <c r="V16" s="293" t="e">
        <f>IF(AND(#REF!="Alta",#REF!="Moderado"),CONCATENATE("R",#REF!),"")</f>
        <v>#REF!</v>
      </c>
      <c r="W16" s="294"/>
      <c r="X16" s="294" t="e">
        <f>IF(AND(#REF!="Alta",#REF!="Moderado"),CONCATENATE("R",#REF!),"")</f>
        <v>#REF!</v>
      </c>
      <c r="Y16" s="294"/>
      <c r="Z16" s="294" t="e">
        <f>IF(AND(#REF!="Alta",#REF!="Moderado"),CONCATENATE("R",#REF!),"")</f>
        <v>#REF!</v>
      </c>
      <c r="AA16" s="295"/>
      <c r="AB16" s="293" t="e">
        <f>IF(AND(#REF!="Alta",#REF!="Mayor"),CONCATENATE("R",#REF!),"")</f>
        <v>#REF!</v>
      </c>
      <c r="AC16" s="294"/>
      <c r="AD16" s="294" t="e">
        <f>IF(AND(#REF!="Alta",#REF!="Mayor"),CONCATENATE("R",#REF!),"")</f>
        <v>#REF!</v>
      </c>
      <c r="AE16" s="294"/>
      <c r="AF16" s="294" t="e">
        <f>IF(AND(#REF!="Alta",#REF!="Mayor"),CONCATENATE("R",#REF!),"")</f>
        <v>#REF!</v>
      </c>
      <c r="AG16" s="295"/>
      <c r="AH16" s="284" t="e">
        <f>IF(AND(#REF!="Alta",#REF!="Catastrófico"),CONCATENATE("R",#REF!),"")</f>
        <v>#REF!</v>
      </c>
      <c r="AI16" s="285"/>
      <c r="AJ16" s="285" t="e">
        <f>IF(AND(#REF!="Alta",#REF!="Catastrófico"),CONCATENATE("R",#REF!),"")</f>
        <v>#REF!</v>
      </c>
      <c r="AK16" s="285"/>
      <c r="AL16" s="285" t="e">
        <f>IF(AND(#REF!="Alta",#REF!="Catastrófico"),CONCATENATE("R",#REF!),"")</f>
        <v>#REF!</v>
      </c>
      <c r="AM16" s="286"/>
      <c r="AN16" s="40"/>
      <c r="AO16" s="327"/>
      <c r="AP16" s="328"/>
      <c r="AQ16" s="328"/>
      <c r="AR16" s="328"/>
      <c r="AS16" s="328"/>
      <c r="AT16" s="329"/>
      <c r="AU16" s="40"/>
      <c r="AV16" s="40"/>
      <c r="AW16" s="40"/>
      <c r="AX16" s="40"/>
      <c r="AY16" s="40"/>
      <c r="AZ16" s="40"/>
      <c r="BA16" s="40"/>
      <c r="BB16" s="40"/>
      <c r="BC16" s="40"/>
      <c r="BD16" s="40"/>
      <c r="BE16" s="40"/>
      <c r="BF16" s="40"/>
      <c r="BG16" s="40"/>
      <c r="BH16" s="40"/>
      <c r="BI16" s="40"/>
      <c r="BJ16" s="40"/>
      <c r="BK16" s="40"/>
      <c r="BL16" s="40"/>
      <c r="BM16" s="40"/>
      <c r="BN16" s="40"/>
      <c r="BO16" s="40"/>
      <c r="BP16" s="40"/>
      <c r="BQ16" s="40"/>
      <c r="BR16" s="40"/>
      <c r="BS16" s="40"/>
      <c r="BT16" s="40"/>
      <c r="BU16" s="40"/>
      <c r="BV16" s="40"/>
      <c r="BW16" s="40"/>
      <c r="BX16" s="40"/>
      <c r="BY16" s="40"/>
      <c r="BZ16" s="40"/>
      <c r="CA16" s="40"/>
      <c r="CB16" s="40"/>
    </row>
    <row r="17" spans="1:80" ht="15" customHeight="1" x14ac:dyDescent="0.25">
      <c r="A17" s="40"/>
      <c r="B17" s="313"/>
      <c r="C17" s="313"/>
      <c r="D17" s="314"/>
      <c r="E17" s="306"/>
      <c r="F17" s="307"/>
      <c r="G17" s="307"/>
      <c r="H17" s="307"/>
      <c r="I17" s="307"/>
      <c r="J17" s="275"/>
      <c r="K17" s="276"/>
      <c r="L17" s="276"/>
      <c r="M17" s="276"/>
      <c r="N17" s="276"/>
      <c r="O17" s="277"/>
      <c r="P17" s="275"/>
      <c r="Q17" s="276"/>
      <c r="R17" s="276"/>
      <c r="S17" s="276"/>
      <c r="T17" s="276"/>
      <c r="U17" s="277"/>
      <c r="V17" s="293"/>
      <c r="W17" s="294"/>
      <c r="X17" s="294"/>
      <c r="Y17" s="294"/>
      <c r="Z17" s="294"/>
      <c r="AA17" s="295"/>
      <c r="AB17" s="293"/>
      <c r="AC17" s="294"/>
      <c r="AD17" s="294"/>
      <c r="AE17" s="294"/>
      <c r="AF17" s="294"/>
      <c r="AG17" s="295"/>
      <c r="AH17" s="284"/>
      <c r="AI17" s="285"/>
      <c r="AJ17" s="285"/>
      <c r="AK17" s="285"/>
      <c r="AL17" s="285"/>
      <c r="AM17" s="286"/>
      <c r="AN17" s="40"/>
      <c r="AO17" s="327"/>
      <c r="AP17" s="328"/>
      <c r="AQ17" s="328"/>
      <c r="AR17" s="328"/>
      <c r="AS17" s="328"/>
      <c r="AT17" s="329"/>
      <c r="AU17" s="40"/>
      <c r="AV17" s="40"/>
      <c r="AW17" s="40"/>
      <c r="AX17" s="40"/>
      <c r="AY17" s="40"/>
      <c r="AZ17" s="40"/>
      <c r="BA17" s="40"/>
      <c r="BB17" s="40"/>
      <c r="BC17" s="40"/>
      <c r="BD17" s="40"/>
      <c r="BE17" s="40"/>
      <c r="BF17" s="40"/>
      <c r="BG17" s="40"/>
      <c r="BH17" s="40"/>
      <c r="BI17" s="40"/>
      <c r="BJ17" s="40"/>
      <c r="BK17" s="40"/>
      <c r="BL17" s="40"/>
      <c r="BM17" s="40"/>
      <c r="BN17" s="40"/>
      <c r="BO17" s="40"/>
      <c r="BP17" s="40"/>
      <c r="BQ17" s="40"/>
      <c r="BR17" s="40"/>
      <c r="BS17" s="40"/>
      <c r="BT17" s="40"/>
      <c r="BU17" s="40"/>
      <c r="BV17" s="40"/>
      <c r="BW17" s="40"/>
      <c r="BX17" s="40"/>
      <c r="BY17" s="40"/>
      <c r="BZ17" s="40"/>
      <c r="CA17" s="40"/>
      <c r="CB17" s="40"/>
    </row>
    <row r="18" spans="1:80" ht="15" customHeight="1" x14ac:dyDescent="0.25">
      <c r="A18" s="40"/>
      <c r="B18" s="313"/>
      <c r="C18" s="313"/>
      <c r="D18" s="314"/>
      <c r="E18" s="306"/>
      <c r="F18" s="307"/>
      <c r="G18" s="307"/>
      <c r="H18" s="307"/>
      <c r="I18" s="307"/>
      <c r="J18" s="275" t="e">
        <f>IF(AND(#REF!="Alta",#REF!="Leve"),CONCATENATE("R",#REF!),"")</f>
        <v>#REF!</v>
      </c>
      <c r="K18" s="276"/>
      <c r="L18" s="276" t="e">
        <f>IF(AND(#REF!="Alta",#REF!="Leve"),CONCATENATE("R",#REF!),"")</f>
        <v>#REF!</v>
      </c>
      <c r="M18" s="276"/>
      <c r="N18" s="276" t="e">
        <f>IF(AND(#REF!="Alta",#REF!="Leve"),CONCATENATE("R",#REF!),"")</f>
        <v>#REF!</v>
      </c>
      <c r="O18" s="277"/>
      <c r="P18" s="275" t="e">
        <f>IF(AND(#REF!="Alta",#REF!="Menor"),CONCATENATE("R",#REF!),"")</f>
        <v>#REF!</v>
      </c>
      <c r="Q18" s="276"/>
      <c r="R18" s="276" t="e">
        <f>IF(AND(#REF!="Alta",#REF!="Menor"),CONCATENATE("R",#REF!),"")</f>
        <v>#REF!</v>
      </c>
      <c r="S18" s="276"/>
      <c r="T18" s="276" t="e">
        <f>IF(AND(#REF!="Alta",#REF!="Menor"),CONCATENATE("R",#REF!),"")</f>
        <v>#REF!</v>
      </c>
      <c r="U18" s="277"/>
      <c r="V18" s="293" t="e">
        <f>IF(AND(#REF!="Alta",#REF!="Moderado"),CONCATENATE("R",#REF!),"")</f>
        <v>#REF!</v>
      </c>
      <c r="W18" s="294"/>
      <c r="X18" s="294" t="e">
        <f>IF(AND(#REF!="Alta",#REF!="Moderado"),CONCATENATE("R",#REF!),"")</f>
        <v>#REF!</v>
      </c>
      <c r="Y18" s="294"/>
      <c r="Z18" s="294" t="e">
        <f>IF(AND(#REF!="Alta",#REF!="Moderado"),CONCATENATE("R",#REF!),"")</f>
        <v>#REF!</v>
      </c>
      <c r="AA18" s="295"/>
      <c r="AB18" s="293" t="e">
        <f>IF(AND(#REF!="Alta",#REF!="Mayor"),CONCATENATE("R",#REF!),"")</f>
        <v>#REF!</v>
      </c>
      <c r="AC18" s="294"/>
      <c r="AD18" s="294" t="e">
        <f>IF(AND(#REF!="Alta",#REF!="Mayor"),CONCATENATE("R",#REF!),"")</f>
        <v>#REF!</v>
      </c>
      <c r="AE18" s="294"/>
      <c r="AF18" s="294" t="e">
        <f>IF(AND(#REF!="Alta",#REF!="Mayor"),CONCATENATE("R",#REF!),"")</f>
        <v>#REF!</v>
      </c>
      <c r="AG18" s="295"/>
      <c r="AH18" s="284" t="e">
        <f>IF(AND(#REF!="Alta",#REF!="Catastrófico"),CONCATENATE("R",#REF!),"")</f>
        <v>#REF!</v>
      </c>
      <c r="AI18" s="285"/>
      <c r="AJ18" s="285" t="e">
        <f>IF(AND(#REF!="Alta",#REF!="Catastrófico"),CONCATENATE("R",#REF!),"")</f>
        <v>#REF!</v>
      </c>
      <c r="AK18" s="285"/>
      <c r="AL18" s="285" t="e">
        <f>IF(AND(#REF!="Alta",#REF!="Catastrófico"),CONCATENATE("R",#REF!),"")</f>
        <v>#REF!</v>
      </c>
      <c r="AM18" s="286"/>
      <c r="AN18" s="40"/>
      <c r="AO18" s="327"/>
      <c r="AP18" s="328"/>
      <c r="AQ18" s="328"/>
      <c r="AR18" s="328"/>
      <c r="AS18" s="328"/>
      <c r="AT18" s="329"/>
      <c r="AU18" s="40"/>
      <c r="AV18" s="40"/>
      <c r="AW18" s="40"/>
      <c r="AX18" s="40"/>
      <c r="AY18" s="40"/>
      <c r="AZ18" s="40"/>
      <c r="BA18" s="40"/>
      <c r="BB18" s="40"/>
      <c r="BC18" s="40"/>
      <c r="BD18" s="40"/>
      <c r="BE18" s="40"/>
      <c r="BF18" s="40"/>
      <c r="BG18" s="40"/>
      <c r="BH18" s="40"/>
      <c r="BI18" s="40"/>
      <c r="BJ18" s="40"/>
      <c r="BK18" s="40"/>
      <c r="BL18" s="40"/>
      <c r="BM18" s="40"/>
      <c r="BN18" s="40"/>
      <c r="BO18" s="40"/>
      <c r="BP18" s="40"/>
      <c r="BQ18" s="40"/>
      <c r="BR18" s="40"/>
      <c r="BS18" s="40"/>
      <c r="BT18" s="40"/>
      <c r="BU18" s="40"/>
      <c r="BV18" s="40"/>
      <c r="BW18" s="40"/>
      <c r="BX18" s="40"/>
      <c r="BY18" s="40"/>
      <c r="BZ18" s="40"/>
      <c r="CA18" s="40"/>
      <c r="CB18" s="40"/>
    </row>
    <row r="19" spans="1:80" ht="15" customHeight="1" x14ac:dyDescent="0.25">
      <c r="A19" s="40"/>
      <c r="B19" s="313"/>
      <c r="C19" s="313"/>
      <c r="D19" s="314"/>
      <c r="E19" s="306"/>
      <c r="F19" s="307"/>
      <c r="G19" s="307"/>
      <c r="H19" s="307"/>
      <c r="I19" s="307"/>
      <c r="J19" s="275"/>
      <c r="K19" s="276"/>
      <c r="L19" s="276"/>
      <c r="M19" s="276"/>
      <c r="N19" s="276"/>
      <c r="O19" s="277"/>
      <c r="P19" s="275"/>
      <c r="Q19" s="276"/>
      <c r="R19" s="276"/>
      <c r="S19" s="276"/>
      <c r="T19" s="276"/>
      <c r="U19" s="277"/>
      <c r="V19" s="293"/>
      <c r="W19" s="294"/>
      <c r="X19" s="294"/>
      <c r="Y19" s="294"/>
      <c r="Z19" s="294"/>
      <c r="AA19" s="295"/>
      <c r="AB19" s="293"/>
      <c r="AC19" s="294"/>
      <c r="AD19" s="294"/>
      <c r="AE19" s="294"/>
      <c r="AF19" s="294"/>
      <c r="AG19" s="295"/>
      <c r="AH19" s="284"/>
      <c r="AI19" s="285"/>
      <c r="AJ19" s="285"/>
      <c r="AK19" s="285"/>
      <c r="AL19" s="285"/>
      <c r="AM19" s="286"/>
      <c r="AN19" s="40"/>
      <c r="AO19" s="327"/>
      <c r="AP19" s="328"/>
      <c r="AQ19" s="328"/>
      <c r="AR19" s="328"/>
      <c r="AS19" s="328"/>
      <c r="AT19" s="329"/>
      <c r="AU19" s="40"/>
      <c r="AV19" s="40"/>
      <c r="AW19" s="40"/>
      <c r="AX19" s="40"/>
      <c r="AY19" s="40"/>
      <c r="AZ19" s="40"/>
      <c r="BA19" s="40"/>
      <c r="BB19" s="40"/>
      <c r="BC19" s="40"/>
      <c r="BD19" s="40"/>
      <c r="BE19" s="40"/>
      <c r="BF19" s="40"/>
      <c r="BG19" s="40"/>
      <c r="BH19" s="40"/>
      <c r="BI19" s="40"/>
      <c r="BJ19" s="40"/>
      <c r="BK19" s="40"/>
      <c r="BL19" s="40"/>
      <c r="BM19" s="40"/>
      <c r="BN19" s="40"/>
      <c r="BO19" s="40"/>
      <c r="BP19" s="40"/>
      <c r="BQ19" s="40"/>
      <c r="BR19" s="40"/>
      <c r="BS19" s="40"/>
      <c r="BT19" s="40"/>
      <c r="BU19" s="40"/>
      <c r="BV19" s="40"/>
      <c r="BW19" s="40"/>
      <c r="BX19" s="40"/>
      <c r="BY19" s="40"/>
      <c r="BZ19" s="40"/>
      <c r="CA19" s="40"/>
      <c r="CB19" s="40"/>
    </row>
    <row r="20" spans="1:80" ht="15" customHeight="1" x14ac:dyDescent="0.25">
      <c r="A20" s="40"/>
      <c r="B20" s="313"/>
      <c r="C20" s="313"/>
      <c r="D20" s="314"/>
      <c r="E20" s="306"/>
      <c r="F20" s="307"/>
      <c r="G20" s="307"/>
      <c r="H20" s="307"/>
      <c r="I20" s="307"/>
      <c r="J20" s="275" t="e">
        <f>IF(AND(#REF!="Alta",#REF!="Leve"),CONCATENATE("R",#REF!),"")</f>
        <v>#REF!</v>
      </c>
      <c r="K20" s="276"/>
      <c r="L20" s="276" t="e">
        <f>IF(AND(#REF!="Alta",#REF!="Leve"),CONCATENATE("R",#REF!),"")</f>
        <v>#REF!</v>
      </c>
      <c r="M20" s="276"/>
      <c r="N20" s="276" t="e">
        <f>IF(AND(#REF!="Alta",#REF!="Leve"),CONCATENATE("R",#REF!),"")</f>
        <v>#REF!</v>
      </c>
      <c r="O20" s="277"/>
      <c r="P20" s="275" t="e">
        <f>IF(AND(#REF!="Alta",#REF!="Menor"),CONCATENATE("R",#REF!),"")</f>
        <v>#REF!</v>
      </c>
      <c r="Q20" s="276"/>
      <c r="R20" s="276" t="e">
        <f>IF(AND(#REF!="Alta",#REF!="Menor"),CONCATENATE("R",#REF!),"")</f>
        <v>#REF!</v>
      </c>
      <c r="S20" s="276"/>
      <c r="T20" s="276" t="e">
        <f>IF(AND(#REF!="Alta",#REF!="Menor"),CONCATENATE("R",#REF!),"")</f>
        <v>#REF!</v>
      </c>
      <c r="U20" s="277"/>
      <c r="V20" s="293" t="e">
        <f>IF(AND(#REF!="Alta",#REF!="Moderado"),CONCATENATE("R",#REF!),"")</f>
        <v>#REF!</v>
      </c>
      <c r="W20" s="294"/>
      <c r="X20" s="294" t="e">
        <f>IF(AND(#REF!="Alta",#REF!="Moderado"),CONCATENATE("R",#REF!),"")</f>
        <v>#REF!</v>
      </c>
      <c r="Y20" s="294"/>
      <c r="Z20" s="294" t="e">
        <f>IF(AND(#REF!="Alta",#REF!="Moderado"),CONCATENATE("R",#REF!),"")</f>
        <v>#REF!</v>
      </c>
      <c r="AA20" s="295"/>
      <c r="AB20" s="293" t="e">
        <f>IF(AND(#REF!="Alta",#REF!="Mayor"),CONCATENATE("R",#REF!),"")</f>
        <v>#REF!</v>
      </c>
      <c r="AC20" s="294"/>
      <c r="AD20" s="294" t="e">
        <f>IF(AND(#REF!="Alta",#REF!="Mayor"),CONCATENATE("R",#REF!),"")</f>
        <v>#REF!</v>
      </c>
      <c r="AE20" s="294"/>
      <c r="AF20" s="294" t="e">
        <f>IF(AND(#REF!="Alta",#REF!="Mayor"),CONCATENATE("R",#REF!),"")</f>
        <v>#REF!</v>
      </c>
      <c r="AG20" s="295"/>
      <c r="AH20" s="284" t="e">
        <f>IF(AND(#REF!="Alta",#REF!="Catastrófico"),CONCATENATE("R",#REF!),"")</f>
        <v>#REF!</v>
      </c>
      <c r="AI20" s="285"/>
      <c r="AJ20" s="285" t="e">
        <f>IF(AND(#REF!="Alta",#REF!="Catastrófico"),CONCATENATE("R",#REF!),"")</f>
        <v>#REF!</v>
      </c>
      <c r="AK20" s="285"/>
      <c r="AL20" s="285" t="e">
        <f>IF(AND(#REF!="Alta",#REF!="Catastrófico"),CONCATENATE("R",#REF!),"")</f>
        <v>#REF!</v>
      </c>
      <c r="AM20" s="286"/>
      <c r="AN20" s="40"/>
      <c r="AO20" s="327"/>
      <c r="AP20" s="328"/>
      <c r="AQ20" s="328"/>
      <c r="AR20" s="328"/>
      <c r="AS20" s="328"/>
      <c r="AT20" s="329"/>
      <c r="AU20" s="40"/>
      <c r="AV20" s="40"/>
      <c r="AW20" s="40"/>
      <c r="AX20" s="40"/>
      <c r="AY20" s="40"/>
      <c r="AZ20" s="40"/>
      <c r="BA20" s="40"/>
      <c r="BB20" s="40"/>
      <c r="BC20" s="40"/>
      <c r="BD20" s="40"/>
      <c r="BE20" s="40"/>
      <c r="BF20" s="40"/>
      <c r="BG20" s="40"/>
      <c r="BH20" s="40"/>
      <c r="BI20" s="40"/>
      <c r="BJ20" s="40"/>
      <c r="BK20" s="40"/>
      <c r="BL20" s="40"/>
      <c r="BM20" s="40"/>
      <c r="BN20" s="40"/>
      <c r="BO20" s="40"/>
      <c r="BP20" s="40"/>
      <c r="BQ20" s="40"/>
      <c r="BR20" s="40"/>
      <c r="BS20" s="40"/>
      <c r="BT20" s="40"/>
      <c r="BU20" s="40"/>
      <c r="BV20" s="40"/>
      <c r="BW20" s="40"/>
      <c r="BX20" s="40"/>
      <c r="BY20" s="40"/>
      <c r="BZ20" s="40"/>
      <c r="CA20" s="40"/>
      <c r="CB20" s="40"/>
    </row>
    <row r="21" spans="1:80" ht="15.75" customHeight="1" thickBot="1" x14ac:dyDescent="0.3">
      <c r="A21" s="40"/>
      <c r="B21" s="313"/>
      <c r="C21" s="313"/>
      <c r="D21" s="314"/>
      <c r="E21" s="309"/>
      <c r="F21" s="310"/>
      <c r="G21" s="310"/>
      <c r="H21" s="310"/>
      <c r="I21" s="310"/>
      <c r="J21" s="278"/>
      <c r="K21" s="279"/>
      <c r="L21" s="279"/>
      <c r="M21" s="279"/>
      <c r="N21" s="279"/>
      <c r="O21" s="280"/>
      <c r="P21" s="278"/>
      <c r="Q21" s="279"/>
      <c r="R21" s="279"/>
      <c r="S21" s="279"/>
      <c r="T21" s="279"/>
      <c r="U21" s="280"/>
      <c r="V21" s="296"/>
      <c r="W21" s="297"/>
      <c r="X21" s="297"/>
      <c r="Y21" s="297"/>
      <c r="Z21" s="297"/>
      <c r="AA21" s="298"/>
      <c r="AB21" s="296"/>
      <c r="AC21" s="297"/>
      <c r="AD21" s="297"/>
      <c r="AE21" s="297"/>
      <c r="AF21" s="297"/>
      <c r="AG21" s="298"/>
      <c r="AH21" s="287"/>
      <c r="AI21" s="288"/>
      <c r="AJ21" s="288"/>
      <c r="AK21" s="288"/>
      <c r="AL21" s="288"/>
      <c r="AM21" s="289"/>
      <c r="AN21" s="40"/>
      <c r="AO21" s="330"/>
      <c r="AP21" s="331"/>
      <c r="AQ21" s="331"/>
      <c r="AR21" s="331"/>
      <c r="AS21" s="331"/>
      <c r="AT21" s="332"/>
      <c r="AU21" s="40"/>
      <c r="AV21" s="40"/>
      <c r="AW21" s="40"/>
      <c r="AX21" s="40"/>
      <c r="AY21" s="40"/>
      <c r="AZ21" s="40"/>
      <c r="BA21" s="40"/>
      <c r="BB21" s="40"/>
      <c r="BC21" s="40"/>
      <c r="BD21" s="40"/>
      <c r="BE21" s="40"/>
      <c r="BF21" s="40"/>
      <c r="BG21" s="40"/>
      <c r="BH21" s="40"/>
      <c r="BI21" s="40"/>
      <c r="BJ21" s="40"/>
      <c r="BK21" s="40"/>
      <c r="BL21" s="40"/>
      <c r="BM21" s="40"/>
      <c r="BN21" s="40"/>
      <c r="BO21" s="40"/>
      <c r="BP21" s="40"/>
      <c r="BQ21" s="40"/>
      <c r="BR21" s="40"/>
      <c r="BS21" s="40"/>
      <c r="BT21" s="40"/>
      <c r="BU21" s="40"/>
      <c r="BV21" s="40"/>
      <c r="BW21" s="40"/>
      <c r="BX21" s="40"/>
      <c r="BY21" s="40"/>
      <c r="BZ21" s="40"/>
      <c r="CA21" s="40"/>
      <c r="CB21" s="40"/>
    </row>
    <row r="22" spans="1:80" x14ac:dyDescent="0.25">
      <c r="A22" s="40"/>
      <c r="B22" s="313"/>
      <c r="C22" s="313"/>
      <c r="D22" s="314"/>
      <c r="E22" s="303" t="s">
        <v>242</v>
      </c>
      <c r="F22" s="304"/>
      <c r="G22" s="304"/>
      <c r="H22" s="304"/>
      <c r="I22" s="305"/>
      <c r="J22" s="281" t="e">
        <f>IF(AND(#REF!="Media",#REF!="Leve"),CONCATENATE("R",#REF!),"")</f>
        <v>#REF!</v>
      </c>
      <c r="K22" s="282"/>
      <c r="L22" s="282" t="e">
        <f>IF(AND(#REF!="Media",#REF!="Leve"),CONCATENATE("R",#REF!),"")</f>
        <v>#REF!</v>
      </c>
      <c r="M22" s="282"/>
      <c r="N22" s="282" t="e">
        <f>IF(AND(#REF!="Media",#REF!="Leve"),CONCATENATE("R",#REF!),"")</f>
        <v>#REF!</v>
      </c>
      <c r="O22" s="283"/>
      <c r="P22" s="281" t="e">
        <f>IF(AND(#REF!="Media",#REF!="Menor"),CONCATENATE("R",#REF!),"")</f>
        <v>#REF!</v>
      </c>
      <c r="Q22" s="282"/>
      <c r="R22" s="282" t="e">
        <f>IF(AND(#REF!="Media",#REF!="Menor"),CONCATENATE("R",#REF!),"")</f>
        <v>#REF!</v>
      </c>
      <c r="S22" s="282"/>
      <c r="T22" s="282" t="e">
        <f>IF(AND(#REF!="Media",#REF!="Menor"),CONCATENATE("R",#REF!),"")</f>
        <v>#REF!</v>
      </c>
      <c r="U22" s="283"/>
      <c r="V22" s="281" t="e">
        <f>IF(AND(#REF!="Media",#REF!="Moderado"),CONCATENATE("R",#REF!),"")</f>
        <v>#REF!</v>
      </c>
      <c r="W22" s="282"/>
      <c r="X22" s="282" t="e">
        <f>IF(AND(#REF!="Media",#REF!="Moderado"),CONCATENATE("R",#REF!),"")</f>
        <v>#REF!</v>
      </c>
      <c r="Y22" s="282"/>
      <c r="Z22" s="282" t="e">
        <f>IF(AND(#REF!="Media",#REF!="Moderado"),CONCATENATE("R",#REF!),"")</f>
        <v>#REF!</v>
      </c>
      <c r="AA22" s="283"/>
      <c r="AB22" s="299" t="e">
        <f>IF(AND(#REF!="Media",#REF!="Mayor"),CONCATENATE("R",#REF!),"")</f>
        <v>#REF!</v>
      </c>
      <c r="AC22" s="300"/>
      <c r="AD22" s="300" t="e">
        <f>IF(AND(#REF!="Media",#REF!="Mayor"),CONCATENATE("R",#REF!),"")</f>
        <v>#REF!</v>
      </c>
      <c r="AE22" s="300"/>
      <c r="AF22" s="300" t="e">
        <f>IF(AND(#REF!="Media",#REF!="Mayor"),CONCATENATE("R",#REF!),"")</f>
        <v>#REF!</v>
      </c>
      <c r="AG22" s="301"/>
      <c r="AH22" s="290" t="e">
        <f>IF(AND(#REF!="Media",#REF!="Catastrófico"),CONCATENATE("R",#REF!),"")</f>
        <v>#REF!</v>
      </c>
      <c r="AI22" s="291"/>
      <c r="AJ22" s="291" t="e">
        <f>IF(AND(#REF!="Media",#REF!="Catastrófico"),CONCATENATE("R",#REF!),"")</f>
        <v>#REF!</v>
      </c>
      <c r="AK22" s="291"/>
      <c r="AL22" s="291" t="e">
        <f>IF(AND(#REF!="Media",#REF!="Catastrófico"),CONCATENATE("R",#REF!),"")</f>
        <v>#REF!</v>
      </c>
      <c r="AM22" s="292"/>
      <c r="AN22" s="40"/>
      <c r="AO22" s="333" t="s">
        <v>79</v>
      </c>
      <c r="AP22" s="334"/>
      <c r="AQ22" s="334"/>
      <c r="AR22" s="334"/>
      <c r="AS22" s="334"/>
      <c r="AT22" s="335"/>
      <c r="AU22" s="40"/>
      <c r="AV22" s="40"/>
      <c r="AW22" s="40"/>
      <c r="AX22" s="40"/>
      <c r="AY22" s="40"/>
      <c r="AZ22" s="40"/>
      <c r="BA22" s="40"/>
      <c r="BB22" s="40"/>
      <c r="BC22" s="40"/>
      <c r="BD22" s="40"/>
      <c r="BE22" s="40"/>
      <c r="BF22" s="40"/>
      <c r="BG22" s="40"/>
      <c r="BH22" s="40"/>
      <c r="BI22" s="40"/>
      <c r="BJ22" s="40"/>
      <c r="BK22" s="40"/>
      <c r="BL22" s="40"/>
      <c r="BM22" s="40"/>
      <c r="BN22" s="40"/>
      <c r="BO22" s="40"/>
      <c r="BP22" s="40"/>
      <c r="BQ22" s="40"/>
      <c r="BR22" s="40"/>
      <c r="BS22" s="40"/>
      <c r="BT22" s="40"/>
      <c r="BU22" s="40"/>
      <c r="BV22" s="40"/>
      <c r="BW22" s="40"/>
      <c r="BX22" s="40"/>
      <c r="BY22" s="40"/>
      <c r="BZ22" s="40"/>
      <c r="CA22" s="40"/>
      <c r="CB22" s="40"/>
    </row>
    <row r="23" spans="1:80" x14ac:dyDescent="0.25">
      <c r="A23" s="40"/>
      <c r="B23" s="313"/>
      <c r="C23" s="313"/>
      <c r="D23" s="314"/>
      <c r="E23" s="306"/>
      <c r="F23" s="307"/>
      <c r="G23" s="307"/>
      <c r="H23" s="307"/>
      <c r="I23" s="308"/>
      <c r="J23" s="275"/>
      <c r="K23" s="276"/>
      <c r="L23" s="276"/>
      <c r="M23" s="276"/>
      <c r="N23" s="276"/>
      <c r="O23" s="277"/>
      <c r="P23" s="275"/>
      <c r="Q23" s="276"/>
      <c r="R23" s="276"/>
      <c r="S23" s="276"/>
      <c r="T23" s="276"/>
      <c r="U23" s="277"/>
      <c r="V23" s="275"/>
      <c r="W23" s="276"/>
      <c r="X23" s="276"/>
      <c r="Y23" s="276"/>
      <c r="Z23" s="276"/>
      <c r="AA23" s="277"/>
      <c r="AB23" s="293"/>
      <c r="AC23" s="294"/>
      <c r="AD23" s="294"/>
      <c r="AE23" s="294"/>
      <c r="AF23" s="294"/>
      <c r="AG23" s="295"/>
      <c r="AH23" s="284"/>
      <c r="AI23" s="285"/>
      <c r="AJ23" s="285"/>
      <c r="AK23" s="285"/>
      <c r="AL23" s="285"/>
      <c r="AM23" s="286"/>
      <c r="AN23" s="40"/>
      <c r="AO23" s="336"/>
      <c r="AP23" s="337"/>
      <c r="AQ23" s="337"/>
      <c r="AR23" s="337"/>
      <c r="AS23" s="337"/>
      <c r="AT23" s="338"/>
      <c r="AU23" s="40"/>
      <c r="AV23" s="40"/>
      <c r="AW23" s="40"/>
      <c r="AX23" s="40"/>
      <c r="AY23" s="40"/>
      <c r="AZ23" s="40"/>
      <c r="BA23" s="40"/>
      <c r="BB23" s="40"/>
      <c r="BC23" s="40"/>
      <c r="BD23" s="40"/>
      <c r="BE23" s="40"/>
      <c r="BF23" s="40"/>
      <c r="BG23" s="40"/>
      <c r="BH23" s="40"/>
      <c r="BI23" s="40"/>
      <c r="BJ23" s="40"/>
      <c r="BK23" s="40"/>
      <c r="BL23" s="40"/>
      <c r="BM23" s="40"/>
      <c r="BN23" s="40"/>
      <c r="BO23" s="40"/>
      <c r="BP23" s="40"/>
      <c r="BQ23" s="40"/>
      <c r="BR23" s="40"/>
      <c r="BS23" s="40"/>
      <c r="BT23" s="40"/>
      <c r="BU23" s="40"/>
      <c r="BV23" s="40"/>
      <c r="BW23" s="40"/>
      <c r="BX23" s="40"/>
      <c r="BY23" s="40"/>
      <c r="BZ23" s="40"/>
      <c r="CA23" s="40"/>
      <c r="CB23" s="40"/>
    </row>
    <row r="24" spans="1:80" x14ac:dyDescent="0.25">
      <c r="A24" s="40"/>
      <c r="B24" s="313"/>
      <c r="C24" s="313"/>
      <c r="D24" s="314"/>
      <c r="E24" s="306"/>
      <c r="F24" s="307"/>
      <c r="G24" s="307"/>
      <c r="H24" s="307"/>
      <c r="I24" s="308"/>
      <c r="J24" s="275" t="e">
        <f>IF(AND(#REF!="Media",#REF!="Leve"),CONCATENATE("R",#REF!),"")</f>
        <v>#REF!</v>
      </c>
      <c r="K24" s="276"/>
      <c r="L24" s="276" t="e">
        <f>IF(AND(#REF!="Media",#REF!="Leve"),CONCATENATE("R",#REF!),"")</f>
        <v>#REF!</v>
      </c>
      <c r="M24" s="276"/>
      <c r="N24" s="276" t="e">
        <f>IF(AND(#REF!="Media",#REF!="Leve"),CONCATENATE("R",#REF!),"")</f>
        <v>#REF!</v>
      </c>
      <c r="O24" s="277"/>
      <c r="P24" s="275" t="e">
        <f>IF(AND(#REF!="Media",#REF!="Menor"),CONCATENATE("R",#REF!),"")</f>
        <v>#REF!</v>
      </c>
      <c r="Q24" s="276"/>
      <c r="R24" s="276" t="e">
        <f>IF(AND(#REF!="Media",#REF!="Menor"),CONCATENATE("R",#REF!),"")</f>
        <v>#REF!</v>
      </c>
      <c r="S24" s="276"/>
      <c r="T24" s="276" t="e">
        <f>IF(AND(#REF!="Media",#REF!="Menor"),CONCATENATE("R",#REF!),"")</f>
        <v>#REF!</v>
      </c>
      <c r="U24" s="277"/>
      <c r="V24" s="275" t="e">
        <f>IF(AND(#REF!="Media",#REF!="Moderado"),CONCATENATE("R",#REF!),"")</f>
        <v>#REF!</v>
      </c>
      <c r="W24" s="276"/>
      <c r="X24" s="276" t="e">
        <f>IF(AND(#REF!="Media",#REF!="Moderado"),CONCATENATE("R",#REF!),"")</f>
        <v>#REF!</v>
      </c>
      <c r="Y24" s="276"/>
      <c r="Z24" s="276" t="e">
        <f>IF(AND(#REF!="Media",#REF!="Moderado"),CONCATENATE("R",#REF!),"")</f>
        <v>#REF!</v>
      </c>
      <c r="AA24" s="277"/>
      <c r="AB24" s="293" t="e">
        <f>IF(AND(#REF!="Media",#REF!="Mayor"),CONCATENATE("R",#REF!),"")</f>
        <v>#REF!</v>
      </c>
      <c r="AC24" s="294"/>
      <c r="AD24" s="294" t="e">
        <f>IF(AND(#REF!="Media",#REF!="Mayor"),CONCATENATE("R",#REF!),"")</f>
        <v>#REF!</v>
      </c>
      <c r="AE24" s="294"/>
      <c r="AF24" s="294" t="e">
        <f>IF(AND(#REF!="Media",#REF!="Mayor"),CONCATENATE("R",#REF!),"")</f>
        <v>#REF!</v>
      </c>
      <c r="AG24" s="295"/>
      <c r="AH24" s="284" t="e">
        <f>IF(AND(#REF!="Media",#REF!="Catastrófico"),CONCATENATE("R",#REF!),"")</f>
        <v>#REF!</v>
      </c>
      <c r="AI24" s="285"/>
      <c r="AJ24" s="285" t="e">
        <f>IF(AND(#REF!="Media",#REF!="Catastrófico"),CONCATENATE("R",#REF!),"")</f>
        <v>#REF!</v>
      </c>
      <c r="AK24" s="285"/>
      <c r="AL24" s="285" t="e">
        <f>IF(AND(#REF!="Media",#REF!="Catastrófico"),CONCATENATE("R",#REF!),"")</f>
        <v>#REF!</v>
      </c>
      <c r="AM24" s="286"/>
      <c r="AN24" s="40"/>
      <c r="AO24" s="336"/>
      <c r="AP24" s="337"/>
      <c r="AQ24" s="337"/>
      <c r="AR24" s="337"/>
      <c r="AS24" s="337"/>
      <c r="AT24" s="338"/>
      <c r="AU24" s="40"/>
      <c r="AV24" s="40"/>
      <c r="AW24" s="40"/>
      <c r="AX24" s="40"/>
      <c r="AY24" s="40"/>
      <c r="AZ24" s="40"/>
      <c r="BA24" s="40"/>
      <c r="BB24" s="40"/>
      <c r="BC24" s="40"/>
      <c r="BD24" s="40"/>
      <c r="BE24" s="40"/>
      <c r="BF24" s="40"/>
      <c r="BG24" s="40"/>
      <c r="BH24" s="40"/>
      <c r="BI24" s="40"/>
      <c r="BJ24" s="40"/>
      <c r="BK24" s="40"/>
      <c r="BL24" s="40"/>
      <c r="BM24" s="40"/>
      <c r="BN24" s="40"/>
      <c r="BO24" s="40"/>
      <c r="BP24" s="40"/>
      <c r="BQ24" s="40"/>
      <c r="BR24" s="40"/>
      <c r="BS24" s="40"/>
      <c r="BT24" s="40"/>
      <c r="BU24" s="40"/>
      <c r="BV24" s="40"/>
      <c r="BW24" s="40"/>
      <c r="BX24" s="40"/>
      <c r="BY24" s="40"/>
      <c r="BZ24" s="40"/>
      <c r="CA24" s="40"/>
      <c r="CB24" s="40"/>
    </row>
    <row r="25" spans="1:80" x14ac:dyDescent="0.25">
      <c r="A25" s="40"/>
      <c r="B25" s="313"/>
      <c r="C25" s="313"/>
      <c r="D25" s="314"/>
      <c r="E25" s="306"/>
      <c r="F25" s="307"/>
      <c r="G25" s="307"/>
      <c r="H25" s="307"/>
      <c r="I25" s="308"/>
      <c r="J25" s="275"/>
      <c r="K25" s="276"/>
      <c r="L25" s="276"/>
      <c r="M25" s="276"/>
      <c r="N25" s="276"/>
      <c r="O25" s="277"/>
      <c r="P25" s="275"/>
      <c r="Q25" s="276"/>
      <c r="R25" s="276"/>
      <c r="S25" s="276"/>
      <c r="T25" s="276"/>
      <c r="U25" s="277"/>
      <c r="V25" s="275"/>
      <c r="W25" s="276"/>
      <c r="X25" s="276"/>
      <c r="Y25" s="276"/>
      <c r="Z25" s="276"/>
      <c r="AA25" s="277"/>
      <c r="AB25" s="293"/>
      <c r="AC25" s="294"/>
      <c r="AD25" s="294"/>
      <c r="AE25" s="294"/>
      <c r="AF25" s="294"/>
      <c r="AG25" s="295"/>
      <c r="AH25" s="284"/>
      <c r="AI25" s="285"/>
      <c r="AJ25" s="285"/>
      <c r="AK25" s="285"/>
      <c r="AL25" s="285"/>
      <c r="AM25" s="286"/>
      <c r="AN25" s="40"/>
      <c r="AO25" s="336"/>
      <c r="AP25" s="337"/>
      <c r="AQ25" s="337"/>
      <c r="AR25" s="337"/>
      <c r="AS25" s="337"/>
      <c r="AT25" s="338"/>
      <c r="AU25" s="40"/>
      <c r="AV25" s="40"/>
      <c r="AW25" s="40"/>
      <c r="AX25" s="40"/>
      <c r="AY25" s="40"/>
      <c r="AZ25" s="40"/>
      <c r="BA25" s="40"/>
      <c r="BB25" s="40"/>
      <c r="BC25" s="40"/>
      <c r="BD25" s="40"/>
      <c r="BE25" s="40"/>
      <c r="BF25" s="40"/>
      <c r="BG25" s="40"/>
      <c r="BH25" s="40"/>
      <c r="BI25" s="40"/>
      <c r="BJ25" s="40"/>
      <c r="BK25" s="40"/>
      <c r="BL25" s="40"/>
      <c r="BM25" s="40"/>
      <c r="BN25" s="40"/>
      <c r="BO25" s="40"/>
      <c r="BP25" s="40"/>
      <c r="BQ25" s="40"/>
      <c r="BR25" s="40"/>
      <c r="BS25" s="40"/>
      <c r="BT25" s="40"/>
      <c r="BU25" s="40"/>
      <c r="BV25" s="40"/>
      <c r="BW25" s="40"/>
      <c r="BX25" s="40"/>
      <c r="BY25" s="40"/>
      <c r="BZ25" s="40"/>
      <c r="CA25" s="40"/>
      <c r="CB25" s="40"/>
    </row>
    <row r="26" spans="1:80" x14ac:dyDescent="0.25">
      <c r="A26" s="40"/>
      <c r="B26" s="313"/>
      <c r="C26" s="313"/>
      <c r="D26" s="314"/>
      <c r="E26" s="306"/>
      <c r="F26" s="307"/>
      <c r="G26" s="307"/>
      <c r="H26" s="307"/>
      <c r="I26" s="308"/>
      <c r="J26" s="275" t="e">
        <f>IF(AND(#REF!="Media",#REF!="Leve"),CONCATENATE("R",#REF!),"")</f>
        <v>#REF!</v>
      </c>
      <c r="K26" s="276"/>
      <c r="L26" s="276" t="e">
        <f>IF(AND(#REF!="Media",#REF!="Leve"),CONCATENATE("R",#REF!),"")</f>
        <v>#REF!</v>
      </c>
      <c r="M26" s="276"/>
      <c r="N26" s="276" t="e">
        <f>IF(AND(#REF!="Media",#REF!="Leve"),CONCATENATE("R",#REF!),"")</f>
        <v>#REF!</v>
      </c>
      <c r="O26" s="277"/>
      <c r="P26" s="275" t="e">
        <f>IF(AND(#REF!="Media",#REF!="Menor"),CONCATENATE("R",#REF!),"")</f>
        <v>#REF!</v>
      </c>
      <c r="Q26" s="276"/>
      <c r="R26" s="276" t="e">
        <f>IF(AND(#REF!="Media",#REF!="Menor"),CONCATENATE("R",#REF!),"")</f>
        <v>#REF!</v>
      </c>
      <c r="S26" s="276"/>
      <c r="T26" s="276" t="e">
        <f>IF(AND(#REF!="Media",#REF!="Menor"),CONCATENATE("R",#REF!),"")</f>
        <v>#REF!</v>
      </c>
      <c r="U26" s="277"/>
      <c r="V26" s="275" t="e">
        <f>IF(AND(#REF!="Media",#REF!="Moderado"),CONCATENATE("R",#REF!),"")</f>
        <v>#REF!</v>
      </c>
      <c r="W26" s="276"/>
      <c r="X26" s="276" t="e">
        <f>IF(AND(#REF!="Media",#REF!="Moderado"),CONCATENATE("R",#REF!),"")</f>
        <v>#REF!</v>
      </c>
      <c r="Y26" s="276"/>
      <c r="Z26" s="276" t="e">
        <f>IF(AND(#REF!="Media",#REF!="Moderado"),CONCATENATE("R",#REF!),"")</f>
        <v>#REF!</v>
      </c>
      <c r="AA26" s="277"/>
      <c r="AB26" s="293" t="e">
        <f>IF(AND(#REF!="Media",#REF!="Mayor"),CONCATENATE("R",#REF!),"")</f>
        <v>#REF!</v>
      </c>
      <c r="AC26" s="294"/>
      <c r="AD26" s="294" t="e">
        <f>IF(AND(#REF!="Media",#REF!="Mayor"),CONCATENATE("R",#REF!),"")</f>
        <v>#REF!</v>
      </c>
      <c r="AE26" s="294"/>
      <c r="AF26" s="294" t="e">
        <f>IF(AND(#REF!="Media",#REF!="Mayor"),CONCATENATE("R",#REF!),"")</f>
        <v>#REF!</v>
      </c>
      <c r="AG26" s="295"/>
      <c r="AH26" s="284" t="e">
        <f>IF(AND(#REF!="Media",#REF!="Catastrófico"),CONCATENATE("R",#REF!),"")</f>
        <v>#REF!</v>
      </c>
      <c r="AI26" s="285"/>
      <c r="AJ26" s="285" t="e">
        <f>IF(AND(#REF!="Media",#REF!="Catastrófico"),CONCATENATE("R",#REF!),"")</f>
        <v>#REF!</v>
      </c>
      <c r="AK26" s="285"/>
      <c r="AL26" s="285" t="e">
        <f>IF(AND(#REF!="Media",#REF!="Catastrófico"),CONCATENATE("R",#REF!),"")</f>
        <v>#REF!</v>
      </c>
      <c r="AM26" s="286"/>
      <c r="AN26" s="40"/>
      <c r="AO26" s="336"/>
      <c r="AP26" s="337"/>
      <c r="AQ26" s="337"/>
      <c r="AR26" s="337"/>
      <c r="AS26" s="337"/>
      <c r="AT26" s="338"/>
      <c r="AU26" s="40"/>
      <c r="AV26" s="40"/>
      <c r="AW26" s="40"/>
      <c r="AX26" s="40"/>
      <c r="AY26" s="40"/>
      <c r="AZ26" s="40"/>
      <c r="BA26" s="40"/>
      <c r="BB26" s="40"/>
      <c r="BC26" s="40"/>
      <c r="BD26" s="40"/>
      <c r="BE26" s="40"/>
      <c r="BF26" s="40"/>
      <c r="BG26" s="40"/>
      <c r="BH26" s="40"/>
      <c r="BI26" s="40"/>
      <c r="BJ26" s="40"/>
      <c r="BK26" s="40"/>
      <c r="BL26" s="40"/>
      <c r="BM26" s="40"/>
      <c r="BN26" s="40"/>
      <c r="BO26" s="40"/>
      <c r="BP26" s="40"/>
      <c r="BQ26" s="40"/>
      <c r="BR26" s="40"/>
      <c r="BS26" s="40"/>
      <c r="BT26" s="40"/>
      <c r="BU26" s="40"/>
      <c r="BV26" s="40"/>
      <c r="BW26" s="40"/>
      <c r="BX26" s="40"/>
      <c r="BY26" s="40"/>
      <c r="BZ26" s="40"/>
      <c r="CA26" s="40"/>
      <c r="CB26" s="40"/>
    </row>
    <row r="27" spans="1:80" x14ac:dyDescent="0.25">
      <c r="A27" s="40"/>
      <c r="B27" s="313"/>
      <c r="C27" s="313"/>
      <c r="D27" s="314"/>
      <c r="E27" s="306"/>
      <c r="F27" s="307"/>
      <c r="G27" s="307"/>
      <c r="H27" s="307"/>
      <c r="I27" s="308"/>
      <c r="J27" s="275"/>
      <c r="K27" s="276"/>
      <c r="L27" s="276"/>
      <c r="M27" s="276"/>
      <c r="N27" s="276"/>
      <c r="O27" s="277"/>
      <c r="P27" s="275"/>
      <c r="Q27" s="276"/>
      <c r="R27" s="276"/>
      <c r="S27" s="276"/>
      <c r="T27" s="276"/>
      <c r="U27" s="277"/>
      <c r="V27" s="275"/>
      <c r="W27" s="276"/>
      <c r="X27" s="276"/>
      <c r="Y27" s="276"/>
      <c r="Z27" s="276"/>
      <c r="AA27" s="277"/>
      <c r="AB27" s="293"/>
      <c r="AC27" s="294"/>
      <c r="AD27" s="294"/>
      <c r="AE27" s="294"/>
      <c r="AF27" s="294"/>
      <c r="AG27" s="295"/>
      <c r="AH27" s="284"/>
      <c r="AI27" s="285"/>
      <c r="AJ27" s="285"/>
      <c r="AK27" s="285"/>
      <c r="AL27" s="285"/>
      <c r="AM27" s="286"/>
      <c r="AN27" s="40"/>
      <c r="AO27" s="336"/>
      <c r="AP27" s="337"/>
      <c r="AQ27" s="337"/>
      <c r="AR27" s="337"/>
      <c r="AS27" s="337"/>
      <c r="AT27" s="338"/>
      <c r="AU27" s="40"/>
      <c r="AV27" s="40"/>
      <c r="AW27" s="40"/>
      <c r="AX27" s="40"/>
      <c r="AY27" s="40"/>
      <c r="AZ27" s="40"/>
      <c r="BA27" s="40"/>
      <c r="BB27" s="40"/>
      <c r="BC27" s="40"/>
      <c r="BD27" s="40"/>
      <c r="BE27" s="40"/>
      <c r="BF27" s="40"/>
      <c r="BG27" s="40"/>
      <c r="BH27" s="40"/>
      <c r="BI27" s="40"/>
      <c r="BJ27" s="40"/>
      <c r="BK27" s="40"/>
      <c r="BL27" s="40"/>
      <c r="BM27" s="40"/>
      <c r="BN27" s="40"/>
      <c r="BO27" s="40"/>
      <c r="BP27" s="40"/>
      <c r="BQ27" s="40"/>
      <c r="BR27" s="40"/>
      <c r="BS27" s="40"/>
      <c r="BT27" s="40"/>
      <c r="BU27" s="40"/>
      <c r="BV27" s="40"/>
      <c r="BW27" s="40"/>
      <c r="BX27" s="40"/>
      <c r="BY27" s="40"/>
      <c r="BZ27" s="40"/>
      <c r="CA27" s="40"/>
      <c r="CB27" s="40"/>
    </row>
    <row r="28" spans="1:80" x14ac:dyDescent="0.25">
      <c r="A28" s="40"/>
      <c r="B28" s="313"/>
      <c r="C28" s="313"/>
      <c r="D28" s="314"/>
      <c r="E28" s="306"/>
      <c r="F28" s="307"/>
      <c r="G28" s="307"/>
      <c r="H28" s="307"/>
      <c r="I28" s="308"/>
      <c r="J28" s="275" t="e">
        <f>IF(AND(#REF!="Media",#REF!="Leve"),CONCATENATE("R",#REF!),"")</f>
        <v>#REF!</v>
      </c>
      <c r="K28" s="276"/>
      <c r="L28" s="276" t="e">
        <f>IF(AND(#REF!="Media",#REF!="Leve"),CONCATENATE("R",#REF!),"")</f>
        <v>#REF!</v>
      </c>
      <c r="M28" s="276"/>
      <c r="N28" s="276" t="e">
        <f>IF(AND(#REF!="Media",#REF!="Leve"),CONCATENATE("R",#REF!),"")</f>
        <v>#REF!</v>
      </c>
      <c r="O28" s="277"/>
      <c r="P28" s="275" t="e">
        <f>IF(AND(#REF!="Media",#REF!="Menor"),CONCATENATE("R",#REF!),"")</f>
        <v>#REF!</v>
      </c>
      <c r="Q28" s="276"/>
      <c r="R28" s="276" t="e">
        <f>IF(AND(#REF!="Media",#REF!="Menor"),CONCATENATE("R",#REF!),"")</f>
        <v>#REF!</v>
      </c>
      <c r="S28" s="276"/>
      <c r="T28" s="276" t="e">
        <f>IF(AND(#REF!="Media",#REF!="Menor"),CONCATENATE("R",#REF!),"")</f>
        <v>#REF!</v>
      </c>
      <c r="U28" s="277"/>
      <c r="V28" s="275" t="e">
        <f>IF(AND(#REF!="Media",#REF!="Moderado"),CONCATENATE("R",#REF!),"")</f>
        <v>#REF!</v>
      </c>
      <c r="W28" s="276"/>
      <c r="X28" s="276" t="e">
        <f>IF(AND(#REF!="Media",#REF!="Moderado"),CONCATENATE("R",#REF!),"")</f>
        <v>#REF!</v>
      </c>
      <c r="Y28" s="276"/>
      <c r="Z28" s="276" t="e">
        <f>IF(AND(#REF!="Media",#REF!="Moderado"),CONCATENATE("R",#REF!),"")</f>
        <v>#REF!</v>
      </c>
      <c r="AA28" s="277"/>
      <c r="AB28" s="293" t="e">
        <f>IF(AND(#REF!="Media",#REF!="Mayor"),CONCATENATE("R",#REF!),"")</f>
        <v>#REF!</v>
      </c>
      <c r="AC28" s="294"/>
      <c r="AD28" s="294" t="e">
        <f>IF(AND(#REF!="Media",#REF!="Mayor"),CONCATENATE("R",#REF!),"")</f>
        <v>#REF!</v>
      </c>
      <c r="AE28" s="294"/>
      <c r="AF28" s="294" t="e">
        <f>IF(AND(#REF!="Media",#REF!="Mayor"),CONCATENATE("R",#REF!),"")</f>
        <v>#REF!</v>
      </c>
      <c r="AG28" s="295"/>
      <c r="AH28" s="284" t="e">
        <f>IF(AND(#REF!="Media",#REF!="Catastrófico"),CONCATENATE("R",#REF!),"")</f>
        <v>#REF!</v>
      </c>
      <c r="AI28" s="285"/>
      <c r="AJ28" s="285" t="e">
        <f>IF(AND(#REF!="Media",#REF!="Catastrófico"),CONCATENATE("R",#REF!),"")</f>
        <v>#REF!</v>
      </c>
      <c r="AK28" s="285"/>
      <c r="AL28" s="285" t="e">
        <f>IF(AND(#REF!="Media",#REF!="Catastrófico"),CONCATENATE("R",#REF!),"")</f>
        <v>#REF!</v>
      </c>
      <c r="AM28" s="286"/>
      <c r="AN28" s="40"/>
      <c r="AO28" s="336"/>
      <c r="AP28" s="337"/>
      <c r="AQ28" s="337"/>
      <c r="AR28" s="337"/>
      <c r="AS28" s="337"/>
      <c r="AT28" s="338"/>
      <c r="AU28" s="40"/>
      <c r="AV28" s="40"/>
      <c r="AW28" s="40"/>
      <c r="AX28" s="40"/>
      <c r="AY28" s="40"/>
      <c r="AZ28" s="40"/>
      <c r="BA28" s="40"/>
      <c r="BB28" s="40"/>
      <c r="BC28" s="40"/>
      <c r="BD28" s="40"/>
      <c r="BE28" s="40"/>
      <c r="BF28" s="40"/>
      <c r="BG28" s="40"/>
      <c r="BH28" s="40"/>
      <c r="BI28" s="40"/>
      <c r="BJ28" s="40"/>
      <c r="BK28" s="40"/>
      <c r="BL28" s="40"/>
      <c r="BM28" s="40"/>
      <c r="BN28" s="40"/>
      <c r="BO28" s="40"/>
      <c r="BP28" s="40"/>
      <c r="BQ28" s="40"/>
      <c r="BR28" s="40"/>
      <c r="BS28" s="40"/>
      <c r="BT28" s="40"/>
      <c r="BU28" s="40"/>
      <c r="BV28" s="40"/>
      <c r="BW28" s="40"/>
      <c r="BX28" s="40"/>
      <c r="BY28" s="40"/>
      <c r="BZ28" s="40"/>
      <c r="CA28" s="40"/>
      <c r="CB28" s="40"/>
    </row>
    <row r="29" spans="1:80" ht="15.75" thickBot="1" x14ac:dyDescent="0.3">
      <c r="A29" s="40"/>
      <c r="B29" s="313"/>
      <c r="C29" s="313"/>
      <c r="D29" s="314"/>
      <c r="E29" s="309"/>
      <c r="F29" s="310"/>
      <c r="G29" s="310"/>
      <c r="H29" s="310"/>
      <c r="I29" s="311"/>
      <c r="J29" s="275"/>
      <c r="K29" s="276"/>
      <c r="L29" s="276"/>
      <c r="M29" s="276"/>
      <c r="N29" s="276"/>
      <c r="O29" s="277"/>
      <c r="P29" s="278"/>
      <c r="Q29" s="279"/>
      <c r="R29" s="279"/>
      <c r="S29" s="279"/>
      <c r="T29" s="279"/>
      <c r="U29" s="280"/>
      <c r="V29" s="278"/>
      <c r="W29" s="279"/>
      <c r="X29" s="279"/>
      <c r="Y29" s="279"/>
      <c r="Z29" s="279"/>
      <c r="AA29" s="280"/>
      <c r="AB29" s="296"/>
      <c r="AC29" s="297"/>
      <c r="AD29" s="297"/>
      <c r="AE29" s="297"/>
      <c r="AF29" s="297"/>
      <c r="AG29" s="298"/>
      <c r="AH29" s="287"/>
      <c r="AI29" s="288"/>
      <c r="AJ29" s="288"/>
      <c r="AK29" s="288"/>
      <c r="AL29" s="288"/>
      <c r="AM29" s="289"/>
      <c r="AN29" s="40"/>
      <c r="AO29" s="339"/>
      <c r="AP29" s="340"/>
      <c r="AQ29" s="340"/>
      <c r="AR29" s="340"/>
      <c r="AS29" s="340"/>
      <c r="AT29" s="341"/>
      <c r="AU29" s="40"/>
      <c r="AV29" s="40"/>
      <c r="AW29" s="40"/>
      <c r="AX29" s="40"/>
      <c r="AY29" s="40"/>
      <c r="AZ29" s="40"/>
      <c r="BA29" s="40"/>
      <c r="BB29" s="40"/>
      <c r="BC29" s="40"/>
      <c r="BD29" s="40"/>
      <c r="BE29" s="40"/>
      <c r="BF29" s="40"/>
      <c r="BG29" s="40"/>
      <c r="BH29" s="40"/>
      <c r="BI29" s="40"/>
      <c r="BJ29" s="40"/>
      <c r="BK29" s="40"/>
      <c r="BL29" s="40"/>
      <c r="BM29" s="40"/>
      <c r="BN29" s="40"/>
      <c r="BO29" s="40"/>
      <c r="BP29" s="40"/>
      <c r="BQ29" s="40"/>
      <c r="BR29" s="40"/>
      <c r="BS29" s="40"/>
      <c r="BT29" s="40"/>
      <c r="BU29" s="40"/>
      <c r="BV29" s="40"/>
      <c r="BW29" s="40"/>
      <c r="BX29" s="40"/>
      <c r="BY29" s="40"/>
      <c r="BZ29" s="40"/>
      <c r="CA29" s="40"/>
      <c r="CB29" s="40"/>
    </row>
    <row r="30" spans="1:80" x14ac:dyDescent="0.25">
      <c r="A30" s="40"/>
      <c r="B30" s="313"/>
      <c r="C30" s="313"/>
      <c r="D30" s="314"/>
      <c r="E30" s="303" t="s">
        <v>243</v>
      </c>
      <c r="F30" s="304"/>
      <c r="G30" s="304"/>
      <c r="H30" s="304"/>
      <c r="I30" s="304"/>
      <c r="J30" s="272" t="e">
        <f>IF(AND(#REF!="Baja",#REF!="Leve"),CONCATENATE("R",#REF!),"")</f>
        <v>#REF!</v>
      </c>
      <c r="K30" s="273"/>
      <c r="L30" s="273" t="e">
        <f>IF(AND(#REF!="Baja",#REF!="Leve"),CONCATENATE("R",#REF!),"")</f>
        <v>#REF!</v>
      </c>
      <c r="M30" s="273"/>
      <c r="N30" s="273" t="e">
        <f>IF(AND(#REF!="Baja",#REF!="Leve"),CONCATENATE("R",#REF!),"")</f>
        <v>#REF!</v>
      </c>
      <c r="O30" s="274"/>
      <c r="P30" s="282" t="e">
        <f>IF(AND(#REF!="Baja",#REF!="Menor"),CONCATENATE("R",#REF!),"")</f>
        <v>#REF!</v>
      </c>
      <c r="Q30" s="282"/>
      <c r="R30" s="282" t="e">
        <f>IF(AND(#REF!="Baja",#REF!="Menor"),CONCATENATE("R",#REF!),"")</f>
        <v>#REF!</v>
      </c>
      <c r="S30" s="282"/>
      <c r="T30" s="282" t="e">
        <f>IF(AND(#REF!="Baja",#REF!="Menor"),CONCATENATE("R",#REF!),"")</f>
        <v>#REF!</v>
      </c>
      <c r="U30" s="283"/>
      <c r="V30" s="281" t="e">
        <f>IF(AND(#REF!="Baja",#REF!="Moderado"),CONCATENATE("R",#REF!),"")</f>
        <v>#REF!</v>
      </c>
      <c r="W30" s="282"/>
      <c r="X30" s="282" t="e">
        <f>IF(AND(#REF!="Baja",#REF!="Moderado"),CONCATENATE("R",#REF!),"")</f>
        <v>#REF!</v>
      </c>
      <c r="Y30" s="282"/>
      <c r="Z30" s="282" t="e">
        <f>IF(AND(#REF!="Baja",#REF!="Moderado"),CONCATENATE("R",#REF!),"")</f>
        <v>#REF!</v>
      </c>
      <c r="AA30" s="283"/>
      <c r="AB30" s="299" t="e">
        <f>IF(AND(#REF!="Baja",#REF!="Mayor"),CONCATENATE("R",#REF!),"")</f>
        <v>#REF!</v>
      </c>
      <c r="AC30" s="300"/>
      <c r="AD30" s="300" t="e">
        <f>IF(AND(#REF!="Baja",#REF!="Mayor"),CONCATENATE("R",#REF!),"")</f>
        <v>#REF!</v>
      </c>
      <c r="AE30" s="300"/>
      <c r="AF30" s="300" t="e">
        <f>IF(AND(#REF!="Baja",#REF!="Mayor"),CONCATENATE("R",#REF!),"")</f>
        <v>#REF!</v>
      </c>
      <c r="AG30" s="301"/>
      <c r="AH30" s="290" t="e">
        <f>IF(AND(#REF!="Baja",#REF!="Catastrófico"),CONCATENATE("R",#REF!),"")</f>
        <v>#REF!</v>
      </c>
      <c r="AI30" s="291"/>
      <c r="AJ30" s="291" t="e">
        <f>IF(AND(#REF!="Baja",#REF!="Catastrófico"),CONCATENATE("R",#REF!),"")</f>
        <v>#REF!</v>
      </c>
      <c r="AK30" s="291"/>
      <c r="AL30" s="291" t="e">
        <f>IF(AND(#REF!="Baja",#REF!="Catastrófico"),CONCATENATE("R",#REF!),"")</f>
        <v>#REF!</v>
      </c>
      <c r="AM30" s="292"/>
      <c r="AN30" s="40"/>
      <c r="AO30" s="342" t="s">
        <v>244</v>
      </c>
      <c r="AP30" s="343"/>
      <c r="AQ30" s="343"/>
      <c r="AR30" s="343"/>
      <c r="AS30" s="343"/>
      <c r="AT30" s="344"/>
      <c r="AU30" s="40"/>
      <c r="AV30" s="40"/>
      <c r="AW30" s="40"/>
      <c r="AX30" s="40"/>
      <c r="AY30" s="40"/>
      <c r="AZ30" s="40"/>
      <c r="BA30" s="40"/>
      <c r="BB30" s="40"/>
      <c r="BC30" s="40"/>
      <c r="BD30" s="40"/>
      <c r="BE30" s="40"/>
      <c r="BF30" s="40"/>
      <c r="BG30" s="40"/>
      <c r="BH30" s="40"/>
      <c r="BI30" s="40"/>
      <c r="BJ30" s="40"/>
      <c r="BK30" s="40"/>
      <c r="BL30" s="40"/>
      <c r="BM30" s="40"/>
      <c r="BN30" s="40"/>
      <c r="BO30" s="40"/>
      <c r="BP30" s="40"/>
      <c r="BQ30" s="40"/>
      <c r="BR30" s="40"/>
      <c r="BS30" s="40"/>
      <c r="BT30" s="40"/>
      <c r="BU30" s="40"/>
      <c r="BV30" s="40"/>
      <c r="BW30" s="40"/>
      <c r="BX30" s="40"/>
      <c r="BY30" s="40"/>
      <c r="BZ30" s="40"/>
      <c r="CA30" s="40"/>
      <c r="CB30" s="40"/>
    </row>
    <row r="31" spans="1:80" x14ac:dyDescent="0.25">
      <c r="A31" s="40"/>
      <c r="B31" s="313"/>
      <c r="C31" s="313"/>
      <c r="D31" s="314"/>
      <c r="E31" s="306"/>
      <c r="F31" s="307"/>
      <c r="G31" s="307"/>
      <c r="H31" s="307"/>
      <c r="I31" s="307"/>
      <c r="J31" s="266"/>
      <c r="K31" s="267"/>
      <c r="L31" s="267"/>
      <c r="M31" s="267"/>
      <c r="N31" s="267"/>
      <c r="O31" s="268"/>
      <c r="P31" s="276"/>
      <c r="Q31" s="276"/>
      <c r="R31" s="276"/>
      <c r="S31" s="276"/>
      <c r="T31" s="276"/>
      <c r="U31" s="277"/>
      <c r="V31" s="275"/>
      <c r="W31" s="276"/>
      <c r="X31" s="276"/>
      <c r="Y31" s="276"/>
      <c r="Z31" s="276"/>
      <c r="AA31" s="277"/>
      <c r="AB31" s="293"/>
      <c r="AC31" s="294"/>
      <c r="AD31" s="294"/>
      <c r="AE31" s="294"/>
      <c r="AF31" s="294"/>
      <c r="AG31" s="295"/>
      <c r="AH31" s="284"/>
      <c r="AI31" s="285"/>
      <c r="AJ31" s="285"/>
      <c r="AK31" s="285"/>
      <c r="AL31" s="285"/>
      <c r="AM31" s="286"/>
      <c r="AN31" s="40"/>
      <c r="AO31" s="345"/>
      <c r="AP31" s="346"/>
      <c r="AQ31" s="346"/>
      <c r="AR31" s="346"/>
      <c r="AS31" s="346"/>
      <c r="AT31" s="347"/>
      <c r="AU31" s="40"/>
      <c r="AV31" s="40"/>
      <c r="AW31" s="40"/>
      <c r="AX31" s="40"/>
      <c r="AY31" s="40"/>
      <c r="AZ31" s="40"/>
      <c r="BA31" s="40"/>
      <c r="BB31" s="40"/>
      <c r="BC31" s="40"/>
      <c r="BD31" s="40"/>
      <c r="BE31" s="40"/>
      <c r="BF31" s="40"/>
      <c r="BG31" s="40"/>
      <c r="BH31" s="40"/>
      <c r="BI31" s="40"/>
      <c r="BJ31" s="40"/>
      <c r="BK31" s="40"/>
      <c r="BL31" s="40"/>
      <c r="BM31" s="40"/>
      <c r="BN31" s="40"/>
      <c r="BO31" s="40"/>
      <c r="BP31" s="40"/>
      <c r="BQ31" s="40"/>
      <c r="BR31" s="40"/>
      <c r="BS31" s="40"/>
      <c r="BT31" s="40"/>
      <c r="BU31" s="40"/>
      <c r="BV31" s="40"/>
      <c r="BW31" s="40"/>
      <c r="BX31" s="40"/>
      <c r="BY31" s="40"/>
      <c r="BZ31" s="40"/>
      <c r="CA31" s="40"/>
      <c r="CB31" s="40"/>
    </row>
    <row r="32" spans="1:80" x14ac:dyDescent="0.25">
      <c r="A32" s="40"/>
      <c r="B32" s="313"/>
      <c r="C32" s="313"/>
      <c r="D32" s="314"/>
      <c r="E32" s="306"/>
      <c r="F32" s="307"/>
      <c r="G32" s="307"/>
      <c r="H32" s="307"/>
      <c r="I32" s="307"/>
      <c r="J32" s="266" t="e">
        <f>IF(AND(#REF!="Baja",#REF!="Leve"),CONCATENATE("R",#REF!),"")</f>
        <v>#REF!</v>
      </c>
      <c r="K32" s="267"/>
      <c r="L32" s="267" t="e">
        <f>IF(AND(#REF!="Baja",#REF!="Leve"),CONCATENATE("R",#REF!),"")</f>
        <v>#REF!</v>
      </c>
      <c r="M32" s="267"/>
      <c r="N32" s="267" t="e">
        <f>IF(AND(#REF!="Baja",#REF!="Leve"),CONCATENATE("R",#REF!),"")</f>
        <v>#REF!</v>
      </c>
      <c r="O32" s="268"/>
      <c r="P32" s="276" t="e">
        <f>IF(AND(#REF!="Baja",#REF!="Menor"),CONCATENATE("R",#REF!),"")</f>
        <v>#REF!</v>
      </c>
      <c r="Q32" s="276"/>
      <c r="R32" s="276" t="e">
        <f>IF(AND(#REF!="Baja",#REF!="Menor"),CONCATENATE("R",#REF!),"")</f>
        <v>#REF!</v>
      </c>
      <c r="S32" s="276"/>
      <c r="T32" s="276" t="e">
        <f>IF(AND(#REF!="Baja",#REF!="Menor"),CONCATENATE("R",#REF!),"")</f>
        <v>#REF!</v>
      </c>
      <c r="U32" s="277"/>
      <c r="V32" s="275" t="e">
        <f>IF(AND(#REF!="Baja",#REF!="Moderado"),CONCATENATE("R",#REF!),"")</f>
        <v>#REF!</v>
      </c>
      <c r="W32" s="276"/>
      <c r="X32" s="276" t="e">
        <f>IF(AND(#REF!="Baja",#REF!="Moderado"),CONCATENATE("R",#REF!),"")</f>
        <v>#REF!</v>
      </c>
      <c r="Y32" s="276"/>
      <c r="Z32" s="276" t="e">
        <f>IF(AND(#REF!="Baja",#REF!="Moderado"),CONCATENATE("R",#REF!),"")</f>
        <v>#REF!</v>
      </c>
      <c r="AA32" s="277"/>
      <c r="AB32" s="293" t="e">
        <f>IF(AND(#REF!="Baja",#REF!="Mayor"),CONCATENATE("R",#REF!),"")</f>
        <v>#REF!</v>
      </c>
      <c r="AC32" s="294"/>
      <c r="AD32" s="294" t="e">
        <f>IF(AND(#REF!="Baja",#REF!="Mayor"),CONCATENATE("R",#REF!),"")</f>
        <v>#REF!</v>
      </c>
      <c r="AE32" s="294"/>
      <c r="AF32" s="294" t="e">
        <f>IF(AND(#REF!="Baja",#REF!="Mayor"),CONCATENATE("R",#REF!),"")</f>
        <v>#REF!</v>
      </c>
      <c r="AG32" s="295"/>
      <c r="AH32" s="284" t="e">
        <f>IF(AND(#REF!="Baja",#REF!="Catastrófico"),CONCATENATE("R",#REF!),"")</f>
        <v>#REF!</v>
      </c>
      <c r="AI32" s="285"/>
      <c r="AJ32" s="285" t="e">
        <f>IF(AND(#REF!="Baja",#REF!="Catastrófico"),CONCATENATE("R",#REF!),"")</f>
        <v>#REF!</v>
      </c>
      <c r="AK32" s="285"/>
      <c r="AL32" s="285" t="e">
        <f>IF(AND(#REF!="Baja",#REF!="Catastrófico"),CONCATENATE("R",#REF!),"")</f>
        <v>#REF!</v>
      </c>
      <c r="AM32" s="286"/>
      <c r="AN32" s="40"/>
      <c r="AO32" s="345"/>
      <c r="AP32" s="346"/>
      <c r="AQ32" s="346"/>
      <c r="AR32" s="346"/>
      <c r="AS32" s="346"/>
      <c r="AT32" s="347"/>
      <c r="AU32" s="40"/>
      <c r="AV32" s="40"/>
      <c r="AW32" s="40"/>
      <c r="AX32" s="40"/>
      <c r="AY32" s="40"/>
      <c r="AZ32" s="40"/>
      <c r="BA32" s="40"/>
      <c r="BB32" s="40"/>
      <c r="BC32" s="40"/>
      <c r="BD32" s="40"/>
      <c r="BE32" s="40"/>
      <c r="BF32" s="40"/>
      <c r="BG32" s="40"/>
      <c r="BH32" s="40"/>
      <c r="BI32" s="40"/>
      <c r="BJ32" s="40"/>
      <c r="BK32" s="40"/>
      <c r="BL32" s="40"/>
      <c r="BM32" s="40"/>
      <c r="BN32" s="40"/>
      <c r="BO32" s="40"/>
      <c r="BP32" s="40"/>
      <c r="BQ32" s="40"/>
      <c r="BR32" s="40"/>
      <c r="BS32" s="40"/>
      <c r="BT32" s="40"/>
      <c r="BU32" s="40"/>
      <c r="BV32" s="40"/>
      <c r="BW32" s="40"/>
      <c r="BX32" s="40"/>
      <c r="BY32" s="40"/>
      <c r="BZ32" s="40"/>
      <c r="CA32" s="40"/>
      <c r="CB32" s="40"/>
    </row>
    <row r="33" spans="1:80" x14ac:dyDescent="0.25">
      <c r="A33" s="40"/>
      <c r="B33" s="313"/>
      <c r="C33" s="313"/>
      <c r="D33" s="314"/>
      <c r="E33" s="306"/>
      <c r="F33" s="307"/>
      <c r="G33" s="307"/>
      <c r="H33" s="307"/>
      <c r="I33" s="307"/>
      <c r="J33" s="266"/>
      <c r="K33" s="267"/>
      <c r="L33" s="267"/>
      <c r="M33" s="267"/>
      <c r="N33" s="267"/>
      <c r="O33" s="268"/>
      <c r="P33" s="276"/>
      <c r="Q33" s="276"/>
      <c r="R33" s="276"/>
      <c r="S33" s="276"/>
      <c r="T33" s="276"/>
      <c r="U33" s="277"/>
      <c r="V33" s="275"/>
      <c r="W33" s="276"/>
      <c r="X33" s="276"/>
      <c r="Y33" s="276"/>
      <c r="Z33" s="276"/>
      <c r="AA33" s="277"/>
      <c r="AB33" s="293"/>
      <c r="AC33" s="294"/>
      <c r="AD33" s="294"/>
      <c r="AE33" s="294"/>
      <c r="AF33" s="294"/>
      <c r="AG33" s="295"/>
      <c r="AH33" s="284"/>
      <c r="AI33" s="285"/>
      <c r="AJ33" s="285"/>
      <c r="AK33" s="285"/>
      <c r="AL33" s="285"/>
      <c r="AM33" s="286"/>
      <c r="AN33" s="40"/>
      <c r="AO33" s="345"/>
      <c r="AP33" s="346"/>
      <c r="AQ33" s="346"/>
      <c r="AR33" s="346"/>
      <c r="AS33" s="346"/>
      <c r="AT33" s="347"/>
      <c r="AU33" s="40"/>
      <c r="AV33" s="40"/>
      <c r="AW33" s="40"/>
      <c r="AX33" s="40"/>
      <c r="AY33" s="40"/>
      <c r="AZ33" s="40"/>
      <c r="BA33" s="40"/>
      <c r="BB33" s="40"/>
      <c r="BC33" s="40"/>
      <c r="BD33" s="40"/>
      <c r="BE33" s="40"/>
      <c r="BF33" s="40"/>
      <c r="BG33" s="40"/>
      <c r="BH33" s="40"/>
      <c r="BI33" s="40"/>
      <c r="BJ33" s="40"/>
      <c r="BK33" s="40"/>
      <c r="BL33" s="40"/>
      <c r="BM33" s="40"/>
      <c r="BN33" s="40"/>
      <c r="BO33" s="40"/>
      <c r="BP33" s="40"/>
      <c r="BQ33" s="40"/>
      <c r="BR33" s="40"/>
      <c r="BS33" s="40"/>
      <c r="BT33" s="40"/>
      <c r="BU33" s="40"/>
      <c r="BV33" s="40"/>
      <c r="BW33" s="40"/>
      <c r="BX33" s="40"/>
      <c r="BY33" s="40"/>
      <c r="BZ33" s="40"/>
      <c r="CA33" s="40"/>
      <c r="CB33" s="40"/>
    </row>
    <row r="34" spans="1:80" x14ac:dyDescent="0.25">
      <c r="A34" s="40"/>
      <c r="B34" s="313"/>
      <c r="C34" s="313"/>
      <c r="D34" s="314"/>
      <c r="E34" s="306"/>
      <c r="F34" s="307"/>
      <c r="G34" s="307"/>
      <c r="H34" s="307"/>
      <c r="I34" s="307"/>
      <c r="J34" s="266" t="e">
        <f>IF(AND(#REF!="Baja",#REF!="Leve"),CONCATENATE("R",#REF!),"")</f>
        <v>#REF!</v>
      </c>
      <c r="K34" s="267"/>
      <c r="L34" s="267" t="e">
        <f>IF(AND(#REF!="Baja",#REF!="Leve"),CONCATENATE("R",#REF!),"")</f>
        <v>#REF!</v>
      </c>
      <c r="M34" s="267"/>
      <c r="N34" s="267" t="e">
        <f>IF(AND(#REF!="Baja",#REF!="Leve"),CONCATENATE("R",#REF!),"")</f>
        <v>#REF!</v>
      </c>
      <c r="O34" s="268"/>
      <c r="P34" s="276" t="e">
        <f>IF(AND(#REF!="Baja",#REF!="Menor"),CONCATENATE("R",#REF!),"")</f>
        <v>#REF!</v>
      </c>
      <c r="Q34" s="276"/>
      <c r="R34" s="276" t="e">
        <f>IF(AND(#REF!="Baja",#REF!="Menor"),CONCATENATE("R",#REF!),"")</f>
        <v>#REF!</v>
      </c>
      <c r="S34" s="276"/>
      <c r="T34" s="276" t="e">
        <f>IF(AND(#REF!="Baja",#REF!="Menor"),CONCATENATE("R",#REF!),"")</f>
        <v>#REF!</v>
      </c>
      <c r="U34" s="277"/>
      <c r="V34" s="275" t="e">
        <f>IF(AND(#REF!="Baja",#REF!="Moderado"),CONCATENATE("R",#REF!),"")</f>
        <v>#REF!</v>
      </c>
      <c r="W34" s="276"/>
      <c r="X34" s="276" t="e">
        <f>IF(AND(#REF!="Baja",#REF!="Moderado"),CONCATENATE("R",#REF!),"")</f>
        <v>#REF!</v>
      </c>
      <c r="Y34" s="276"/>
      <c r="Z34" s="276" t="e">
        <f>IF(AND(#REF!="Baja",#REF!="Moderado"),CONCATENATE("R",#REF!),"")</f>
        <v>#REF!</v>
      </c>
      <c r="AA34" s="277"/>
      <c r="AB34" s="293" t="e">
        <f>IF(AND(#REF!="Baja",#REF!="Mayor"),CONCATENATE("R",#REF!),"")</f>
        <v>#REF!</v>
      </c>
      <c r="AC34" s="294"/>
      <c r="AD34" s="294" t="e">
        <f>IF(AND(#REF!="Baja",#REF!="Mayor"),CONCATENATE("R",#REF!),"")</f>
        <v>#REF!</v>
      </c>
      <c r="AE34" s="294"/>
      <c r="AF34" s="294" t="e">
        <f>IF(AND(#REF!="Baja",#REF!="Mayor"),CONCATENATE("R",#REF!),"")</f>
        <v>#REF!</v>
      </c>
      <c r="AG34" s="295"/>
      <c r="AH34" s="284" t="e">
        <f>IF(AND(#REF!="Baja",#REF!="Catastrófico"),CONCATENATE("R",#REF!),"")</f>
        <v>#REF!</v>
      </c>
      <c r="AI34" s="285"/>
      <c r="AJ34" s="285" t="e">
        <f>IF(AND(#REF!="Baja",#REF!="Catastrófico"),CONCATENATE("R",#REF!),"")</f>
        <v>#REF!</v>
      </c>
      <c r="AK34" s="285"/>
      <c r="AL34" s="285" t="e">
        <f>IF(AND(#REF!="Baja",#REF!="Catastrófico"),CONCATENATE("R",#REF!),"")</f>
        <v>#REF!</v>
      </c>
      <c r="AM34" s="286"/>
      <c r="AN34" s="40"/>
      <c r="AO34" s="345"/>
      <c r="AP34" s="346"/>
      <c r="AQ34" s="346"/>
      <c r="AR34" s="346"/>
      <c r="AS34" s="346"/>
      <c r="AT34" s="347"/>
      <c r="AU34" s="40"/>
      <c r="AV34" s="40"/>
      <c r="AW34" s="40"/>
      <c r="AX34" s="40"/>
      <c r="AY34" s="40"/>
      <c r="AZ34" s="40"/>
      <c r="BA34" s="40"/>
      <c r="BB34" s="40"/>
      <c r="BC34" s="40"/>
      <c r="BD34" s="40"/>
      <c r="BE34" s="40"/>
      <c r="BF34" s="40"/>
      <c r="BG34" s="40"/>
      <c r="BH34" s="40"/>
      <c r="BI34" s="40"/>
      <c r="BJ34" s="40"/>
      <c r="BK34" s="40"/>
      <c r="BL34" s="40"/>
      <c r="BM34" s="40"/>
      <c r="BN34" s="40"/>
      <c r="BO34" s="40"/>
      <c r="BP34" s="40"/>
      <c r="BQ34" s="40"/>
      <c r="BR34" s="40"/>
      <c r="BS34" s="40"/>
      <c r="BT34" s="40"/>
      <c r="BU34" s="40"/>
      <c r="BV34" s="40"/>
      <c r="BW34" s="40"/>
      <c r="BX34" s="40"/>
      <c r="BY34" s="40"/>
      <c r="BZ34" s="40"/>
      <c r="CA34" s="40"/>
      <c r="CB34" s="40"/>
    </row>
    <row r="35" spans="1:80" x14ac:dyDescent="0.25">
      <c r="A35" s="40"/>
      <c r="B35" s="313"/>
      <c r="C35" s="313"/>
      <c r="D35" s="314"/>
      <c r="E35" s="306"/>
      <c r="F35" s="307"/>
      <c r="G35" s="307"/>
      <c r="H35" s="307"/>
      <c r="I35" s="307"/>
      <c r="J35" s="266"/>
      <c r="K35" s="267"/>
      <c r="L35" s="267"/>
      <c r="M35" s="267"/>
      <c r="N35" s="267"/>
      <c r="O35" s="268"/>
      <c r="P35" s="276"/>
      <c r="Q35" s="276"/>
      <c r="R35" s="276"/>
      <c r="S35" s="276"/>
      <c r="T35" s="276"/>
      <c r="U35" s="277"/>
      <c r="V35" s="275"/>
      <c r="W35" s="276"/>
      <c r="X35" s="276"/>
      <c r="Y35" s="276"/>
      <c r="Z35" s="276"/>
      <c r="AA35" s="277"/>
      <c r="AB35" s="293"/>
      <c r="AC35" s="294"/>
      <c r="AD35" s="294"/>
      <c r="AE35" s="294"/>
      <c r="AF35" s="294"/>
      <c r="AG35" s="295"/>
      <c r="AH35" s="284"/>
      <c r="AI35" s="285"/>
      <c r="AJ35" s="285"/>
      <c r="AK35" s="285"/>
      <c r="AL35" s="285"/>
      <c r="AM35" s="286"/>
      <c r="AN35" s="40"/>
      <c r="AO35" s="345"/>
      <c r="AP35" s="346"/>
      <c r="AQ35" s="346"/>
      <c r="AR35" s="346"/>
      <c r="AS35" s="346"/>
      <c r="AT35" s="347"/>
      <c r="AU35" s="40"/>
      <c r="AV35" s="40"/>
      <c r="AW35" s="40"/>
      <c r="AX35" s="40"/>
      <c r="AY35" s="40"/>
      <c r="AZ35" s="40"/>
      <c r="BA35" s="40"/>
      <c r="BB35" s="40"/>
      <c r="BC35" s="40"/>
      <c r="BD35" s="40"/>
      <c r="BE35" s="40"/>
      <c r="BF35" s="40"/>
      <c r="BG35" s="40"/>
      <c r="BH35" s="40"/>
      <c r="BI35" s="40"/>
      <c r="BJ35" s="40"/>
      <c r="BK35" s="40"/>
      <c r="BL35" s="40"/>
      <c r="BM35" s="40"/>
      <c r="BN35" s="40"/>
      <c r="BO35" s="40"/>
      <c r="BP35" s="40"/>
      <c r="BQ35" s="40"/>
      <c r="BR35" s="40"/>
      <c r="BS35" s="40"/>
      <c r="BT35" s="40"/>
      <c r="BU35" s="40"/>
      <c r="BV35" s="40"/>
      <c r="BW35" s="40"/>
      <c r="BX35" s="40"/>
      <c r="BY35" s="40"/>
      <c r="BZ35" s="40"/>
      <c r="CA35" s="40"/>
      <c r="CB35" s="40"/>
    </row>
    <row r="36" spans="1:80" x14ac:dyDescent="0.25">
      <c r="A36" s="40"/>
      <c r="B36" s="313"/>
      <c r="C36" s="313"/>
      <c r="D36" s="314"/>
      <c r="E36" s="306"/>
      <c r="F36" s="307"/>
      <c r="G36" s="307"/>
      <c r="H36" s="307"/>
      <c r="I36" s="307"/>
      <c r="J36" s="266" t="e">
        <f>IF(AND(#REF!="Baja",#REF!="Leve"),CONCATENATE("R",#REF!),"")</f>
        <v>#REF!</v>
      </c>
      <c r="K36" s="267"/>
      <c r="L36" s="267" t="e">
        <f>IF(AND(#REF!="Baja",#REF!="Leve"),CONCATENATE("R",#REF!),"")</f>
        <v>#REF!</v>
      </c>
      <c r="M36" s="267"/>
      <c r="N36" s="267" t="e">
        <f>IF(AND(#REF!="Baja",#REF!="Leve"),CONCATENATE("R",#REF!),"")</f>
        <v>#REF!</v>
      </c>
      <c r="O36" s="268"/>
      <c r="P36" s="276" t="e">
        <f>IF(AND(#REF!="Baja",#REF!="Menor"),CONCATENATE("R",#REF!),"")</f>
        <v>#REF!</v>
      </c>
      <c r="Q36" s="276"/>
      <c r="R36" s="276" t="e">
        <f>IF(AND(#REF!="Baja",#REF!="Menor"),CONCATENATE("R",#REF!),"")</f>
        <v>#REF!</v>
      </c>
      <c r="S36" s="276"/>
      <c r="T36" s="276" t="e">
        <f>IF(AND(#REF!="Baja",#REF!="Menor"),CONCATENATE("R",#REF!),"")</f>
        <v>#REF!</v>
      </c>
      <c r="U36" s="277"/>
      <c r="V36" s="275" t="e">
        <f>IF(AND(#REF!="Baja",#REF!="Moderado"),CONCATENATE("R",#REF!),"")</f>
        <v>#REF!</v>
      </c>
      <c r="W36" s="276"/>
      <c r="X36" s="276" t="e">
        <f>IF(AND(#REF!="Baja",#REF!="Moderado"),CONCATENATE("R",#REF!),"")</f>
        <v>#REF!</v>
      </c>
      <c r="Y36" s="276"/>
      <c r="Z36" s="276" t="e">
        <f>IF(AND(#REF!="Baja",#REF!="Moderado"),CONCATENATE("R",#REF!),"")</f>
        <v>#REF!</v>
      </c>
      <c r="AA36" s="277"/>
      <c r="AB36" s="293" t="e">
        <f>IF(AND(#REF!="Baja",#REF!="Mayor"),CONCATENATE("R",#REF!),"")</f>
        <v>#REF!</v>
      </c>
      <c r="AC36" s="294"/>
      <c r="AD36" s="294" t="e">
        <f>IF(AND(#REF!="Baja",#REF!="Mayor"),CONCATENATE("R",#REF!),"")</f>
        <v>#REF!</v>
      </c>
      <c r="AE36" s="294"/>
      <c r="AF36" s="294" t="e">
        <f>IF(AND(#REF!="Baja",#REF!="Mayor"),CONCATENATE("R",#REF!),"")</f>
        <v>#REF!</v>
      </c>
      <c r="AG36" s="295"/>
      <c r="AH36" s="284" t="e">
        <f>IF(AND(#REF!="Baja",#REF!="Catastrófico"),CONCATENATE("R",#REF!),"")</f>
        <v>#REF!</v>
      </c>
      <c r="AI36" s="285"/>
      <c r="AJ36" s="285" t="e">
        <f>IF(AND(#REF!="Baja",#REF!="Catastrófico"),CONCATENATE("R",#REF!),"")</f>
        <v>#REF!</v>
      </c>
      <c r="AK36" s="285"/>
      <c r="AL36" s="285" t="e">
        <f>IF(AND(#REF!="Baja",#REF!="Catastrófico"),CONCATENATE("R",#REF!),"")</f>
        <v>#REF!</v>
      </c>
      <c r="AM36" s="286"/>
      <c r="AN36" s="40"/>
      <c r="AO36" s="345"/>
      <c r="AP36" s="346"/>
      <c r="AQ36" s="346"/>
      <c r="AR36" s="346"/>
      <c r="AS36" s="346"/>
      <c r="AT36" s="347"/>
      <c r="AU36" s="40"/>
      <c r="AV36" s="40"/>
      <c r="AW36" s="40"/>
      <c r="AX36" s="40"/>
      <c r="AY36" s="40"/>
      <c r="AZ36" s="40"/>
      <c r="BA36" s="40"/>
      <c r="BB36" s="40"/>
      <c r="BC36" s="40"/>
      <c r="BD36" s="40"/>
      <c r="BE36" s="40"/>
      <c r="BF36" s="40"/>
      <c r="BG36" s="40"/>
      <c r="BH36" s="40"/>
      <c r="BI36" s="40"/>
      <c r="BJ36" s="40"/>
      <c r="BK36" s="40"/>
      <c r="BL36" s="40"/>
      <c r="BM36" s="40"/>
      <c r="BN36" s="40"/>
      <c r="BO36" s="40"/>
      <c r="BP36" s="40"/>
      <c r="BQ36" s="40"/>
      <c r="BR36" s="40"/>
      <c r="BS36" s="40"/>
      <c r="BT36" s="40"/>
      <c r="BU36" s="40"/>
      <c r="BV36" s="40"/>
      <c r="BW36" s="40"/>
      <c r="BX36" s="40"/>
      <c r="BY36" s="40"/>
      <c r="BZ36" s="40"/>
      <c r="CA36" s="40"/>
      <c r="CB36" s="40"/>
    </row>
    <row r="37" spans="1:80" ht="15.75" thickBot="1" x14ac:dyDescent="0.3">
      <c r="A37" s="40"/>
      <c r="B37" s="313"/>
      <c r="C37" s="313"/>
      <c r="D37" s="314"/>
      <c r="E37" s="309"/>
      <c r="F37" s="310"/>
      <c r="G37" s="310"/>
      <c r="H37" s="310"/>
      <c r="I37" s="310"/>
      <c r="J37" s="269"/>
      <c r="K37" s="270"/>
      <c r="L37" s="270"/>
      <c r="M37" s="270"/>
      <c r="N37" s="270"/>
      <c r="O37" s="271"/>
      <c r="P37" s="279"/>
      <c r="Q37" s="279"/>
      <c r="R37" s="279"/>
      <c r="S37" s="279"/>
      <c r="T37" s="279"/>
      <c r="U37" s="280"/>
      <c r="V37" s="278"/>
      <c r="W37" s="279"/>
      <c r="X37" s="279"/>
      <c r="Y37" s="279"/>
      <c r="Z37" s="279"/>
      <c r="AA37" s="280"/>
      <c r="AB37" s="296"/>
      <c r="AC37" s="297"/>
      <c r="AD37" s="297"/>
      <c r="AE37" s="297"/>
      <c r="AF37" s="297"/>
      <c r="AG37" s="298"/>
      <c r="AH37" s="287"/>
      <c r="AI37" s="288"/>
      <c r="AJ37" s="288"/>
      <c r="AK37" s="288"/>
      <c r="AL37" s="288"/>
      <c r="AM37" s="289"/>
      <c r="AN37" s="40"/>
      <c r="AO37" s="348"/>
      <c r="AP37" s="349"/>
      <c r="AQ37" s="349"/>
      <c r="AR37" s="349"/>
      <c r="AS37" s="349"/>
      <c r="AT37" s="350"/>
      <c r="AU37" s="40"/>
      <c r="AV37" s="40"/>
      <c r="AW37" s="40"/>
      <c r="AX37" s="40"/>
      <c r="AY37" s="40"/>
      <c r="AZ37" s="40"/>
      <c r="BA37" s="40"/>
      <c r="BB37" s="40"/>
      <c r="BC37" s="40"/>
      <c r="BD37" s="40"/>
      <c r="BE37" s="40"/>
      <c r="BF37" s="40"/>
      <c r="BG37" s="40"/>
      <c r="BH37" s="40"/>
      <c r="BI37" s="40"/>
      <c r="BJ37" s="40"/>
      <c r="BK37" s="40"/>
      <c r="BL37" s="40"/>
      <c r="BM37" s="40"/>
      <c r="BN37" s="40"/>
      <c r="BO37" s="40"/>
      <c r="BP37" s="40"/>
      <c r="BQ37" s="40"/>
      <c r="BR37" s="40"/>
      <c r="BS37" s="40"/>
      <c r="BT37" s="40"/>
      <c r="BU37" s="40"/>
      <c r="BV37" s="40"/>
      <c r="BW37" s="40"/>
      <c r="BX37" s="40"/>
      <c r="BY37" s="40"/>
      <c r="BZ37" s="40"/>
      <c r="CA37" s="40"/>
      <c r="CB37" s="40"/>
    </row>
    <row r="38" spans="1:80" x14ac:dyDescent="0.25">
      <c r="A38" s="40"/>
      <c r="B38" s="313"/>
      <c r="C38" s="313"/>
      <c r="D38" s="314"/>
      <c r="E38" s="303" t="s">
        <v>245</v>
      </c>
      <c r="F38" s="304"/>
      <c r="G38" s="304"/>
      <c r="H38" s="304"/>
      <c r="I38" s="305"/>
      <c r="J38" s="272" t="e">
        <f>IF(AND(#REF!="Muy Baja",#REF!="Leve"),CONCATENATE("R",#REF!),"")</f>
        <v>#REF!</v>
      </c>
      <c r="K38" s="273"/>
      <c r="L38" s="273" t="e">
        <f>IF(AND(#REF!="Muy Baja",#REF!="Leve"),CONCATENATE("R",#REF!),"")</f>
        <v>#REF!</v>
      </c>
      <c r="M38" s="273"/>
      <c r="N38" s="273" t="e">
        <f>IF(AND(#REF!="Muy Baja",#REF!="Leve"),CONCATENATE("R",#REF!),"")</f>
        <v>#REF!</v>
      </c>
      <c r="O38" s="274"/>
      <c r="P38" s="272" t="e">
        <f>IF(AND(#REF!="Muy Baja",#REF!="Menor"),CONCATENATE("R",#REF!),"")</f>
        <v>#REF!</v>
      </c>
      <c r="Q38" s="273"/>
      <c r="R38" s="273" t="e">
        <f>IF(AND(#REF!="Muy Baja",#REF!="Menor"),CONCATENATE("R",#REF!),"")</f>
        <v>#REF!</v>
      </c>
      <c r="S38" s="273"/>
      <c r="T38" s="273" t="e">
        <f>IF(AND(#REF!="Muy Baja",#REF!="Menor"),CONCATENATE("R",#REF!),"")</f>
        <v>#REF!</v>
      </c>
      <c r="U38" s="274"/>
      <c r="V38" s="281" t="e">
        <f>IF(AND(#REF!="Muy Baja",#REF!="Moderado"),CONCATENATE("R",#REF!),"")</f>
        <v>#REF!</v>
      </c>
      <c r="W38" s="282"/>
      <c r="X38" s="282" t="e">
        <f>IF(AND(#REF!="Muy Baja",#REF!="Moderado"),CONCATENATE("R",#REF!),"")</f>
        <v>#REF!</v>
      </c>
      <c r="Y38" s="282"/>
      <c r="Z38" s="282" t="e">
        <f>IF(AND(#REF!="Muy Baja",#REF!="Moderado"),CONCATENATE("R",#REF!),"")</f>
        <v>#REF!</v>
      </c>
      <c r="AA38" s="283"/>
      <c r="AB38" s="299" t="e">
        <f>IF(AND(#REF!="Muy Baja",#REF!="Mayor"),CONCATENATE("R",#REF!),"")</f>
        <v>#REF!</v>
      </c>
      <c r="AC38" s="300"/>
      <c r="AD38" s="300" t="e">
        <f>IF(AND(#REF!="Muy Baja",#REF!="Mayor"),CONCATENATE("R",#REF!),"")</f>
        <v>#REF!</v>
      </c>
      <c r="AE38" s="300"/>
      <c r="AF38" s="300" t="e">
        <f>IF(AND(#REF!="Muy Baja",#REF!="Mayor"),CONCATENATE("R",#REF!),"")</f>
        <v>#REF!</v>
      </c>
      <c r="AG38" s="301"/>
      <c r="AH38" s="290" t="e">
        <f>IF(AND(#REF!="Muy Baja",#REF!="Catastrófico"),CONCATENATE("R",#REF!),"")</f>
        <v>#REF!</v>
      </c>
      <c r="AI38" s="291"/>
      <c r="AJ38" s="291" t="e">
        <f>IF(AND(#REF!="Muy Baja",#REF!="Catastrófico"),CONCATENATE("R",#REF!),"")</f>
        <v>#REF!</v>
      </c>
      <c r="AK38" s="291"/>
      <c r="AL38" s="291" t="e">
        <f>IF(AND(#REF!="Muy Baja",#REF!="Catastrófico"),CONCATENATE("R",#REF!),"")</f>
        <v>#REF!</v>
      </c>
      <c r="AM38" s="292"/>
      <c r="AN38" s="40"/>
      <c r="AO38" s="40"/>
      <c r="AP38" s="40"/>
      <c r="AQ38" s="40"/>
      <c r="AR38" s="40"/>
      <c r="AS38" s="40"/>
      <c r="AT38" s="40"/>
      <c r="AU38" s="40"/>
      <c r="AV38" s="40"/>
      <c r="AW38" s="40"/>
      <c r="AX38" s="40"/>
      <c r="AY38" s="40"/>
      <c r="AZ38" s="40"/>
      <c r="BA38" s="40"/>
      <c r="BB38" s="40"/>
      <c r="BC38" s="40"/>
      <c r="BD38" s="40"/>
      <c r="BE38" s="40"/>
      <c r="BF38" s="40"/>
      <c r="BG38" s="40"/>
      <c r="BH38" s="40"/>
      <c r="BI38" s="40"/>
      <c r="BJ38" s="40"/>
      <c r="BK38" s="40"/>
      <c r="BL38" s="40"/>
      <c r="BM38" s="40"/>
      <c r="BN38" s="40"/>
      <c r="BO38" s="40"/>
      <c r="BP38" s="40"/>
      <c r="BQ38" s="40"/>
      <c r="BR38" s="40"/>
      <c r="BS38" s="40"/>
      <c r="BT38" s="40"/>
      <c r="BU38" s="40"/>
      <c r="BV38" s="40"/>
      <c r="BW38" s="40"/>
      <c r="BX38" s="40"/>
      <c r="BY38" s="40"/>
      <c r="BZ38" s="40"/>
      <c r="CA38" s="40"/>
      <c r="CB38" s="40"/>
    </row>
    <row r="39" spans="1:80" x14ac:dyDescent="0.25">
      <c r="A39" s="40"/>
      <c r="B39" s="313"/>
      <c r="C39" s="313"/>
      <c r="D39" s="314"/>
      <c r="E39" s="306"/>
      <c r="F39" s="307"/>
      <c r="G39" s="307"/>
      <c r="H39" s="307"/>
      <c r="I39" s="308"/>
      <c r="J39" s="266"/>
      <c r="K39" s="267"/>
      <c r="L39" s="267"/>
      <c r="M39" s="267"/>
      <c r="N39" s="267"/>
      <c r="O39" s="268"/>
      <c r="P39" s="266"/>
      <c r="Q39" s="267"/>
      <c r="R39" s="267"/>
      <c r="S39" s="267"/>
      <c r="T39" s="267"/>
      <c r="U39" s="268"/>
      <c r="V39" s="275"/>
      <c r="W39" s="276"/>
      <c r="X39" s="276"/>
      <c r="Y39" s="276"/>
      <c r="Z39" s="276"/>
      <c r="AA39" s="277"/>
      <c r="AB39" s="293"/>
      <c r="AC39" s="294"/>
      <c r="AD39" s="294"/>
      <c r="AE39" s="294"/>
      <c r="AF39" s="294"/>
      <c r="AG39" s="295"/>
      <c r="AH39" s="284"/>
      <c r="AI39" s="285"/>
      <c r="AJ39" s="285"/>
      <c r="AK39" s="285"/>
      <c r="AL39" s="285"/>
      <c r="AM39" s="286"/>
      <c r="AN39" s="40"/>
      <c r="AO39" s="40"/>
      <c r="AP39" s="40"/>
      <c r="AQ39" s="40"/>
      <c r="AR39" s="40"/>
      <c r="AS39" s="40"/>
      <c r="AT39" s="40"/>
      <c r="AU39" s="40"/>
      <c r="AV39" s="40"/>
      <c r="AW39" s="40"/>
      <c r="AX39" s="40"/>
      <c r="AY39" s="40"/>
      <c r="AZ39" s="40"/>
      <c r="BA39" s="40"/>
      <c r="BB39" s="40"/>
      <c r="BC39" s="40"/>
      <c r="BD39" s="40"/>
      <c r="BE39" s="40"/>
      <c r="BF39" s="40"/>
      <c r="BG39" s="40"/>
      <c r="BH39" s="40"/>
      <c r="BI39" s="40"/>
      <c r="BJ39" s="40"/>
      <c r="BK39" s="40"/>
      <c r="BL39" s="40"/>
      <c r="BM39" s="40"/>
      <c r="BN39" s="40"/>
      <c r="BO39" s="40"/>
      <c r="BP39" s="40"/>
      <c r="BQ39" s="40"/>
      <c r="BR39" s="40"/>
      <c r="BS39" s="40"/>
      <c r="BT39" s="40"/>
      <c r="BU39" s="40"/>
      <c r="BV39" s="40"/>
      <c r="BW39" s="40"/>
      <c r="BX39" s="40"/>
      <c r="BY39" s="40"/>
      <c r="BZ39" s="40"/>
      <c r="CA39" s="40"/>
      <c r="CB39" s="40"/>
    </row>
    <row r="40" spans="1:80" x14ac:dyDescent="0.25">
      <c r="A40" s="40"/>
      <c r="B40" s="313"/>
      <c r="C40" s="313"/>
      <c r="D40" s="314"/>
      <c r="E40" s="306"/>
      <c r="F40" s="307"/>
      <c r="G40" s="307"/>
      <c r="H40" s="307"/>
      <c r="I40" s="308"/>
      <c r="J40" s="266" t="e">
        <f>IF(AND(#REF!="Muy Baja",#REF!="Leve"),CONCATENATE("R",#REF!),"")</f>
        <v>#REF!</v>
      </c>
      <c r="K40" s="267"/>
      <c r="L40" s="267" t="e">
        <f>IF(AND(#REF!="Muy Baja",#REF!="Leve"),CONCATENATE("R",#REF!),"")</f>
        <v>#REF!</v>
      </c>
      <c r="M40" s="267"/>
      <c r="N40" s="267" t="e">
        <f>IF(AND(#REF!="Muy Baja",#REF!="Leve"),CONCATENATE("R",#REF!),"")</f>
        <v>#REF!</v>
      </c>
      <c r="O40" s="268"/>
      <c r="P40" s="266" t="e">
        <f>IF(AND(#REF!="Muy Baja",#REF!="Menor"),CONCATENATE("R",#REF!),"")</f>
        <v>#REF!</v>
      </c>
      <c r="Q40" s="267"/>
      <c r="R40" s="267" t="e">
        <f>IF(AND(#REF!="Muy Baja",#REF!="Menor"),CONCATENATE("R",#REF!),"")</f>
        <v>#REF!</v>
      </c>
      <c r="S40" s="267"/>
      <c r="T40" s="267" t="e">
        <f>IF(AND(#REF!="Muy Baja",#REF!="Menor"),CONCATENATE("R",#REF!),"")</f>
        <v>#REF!</v>
      </c>
      <c r="U40" s="268"/>
      <c r="V40" s="275" t="e">
        <f>IF(AND(#REF!="Muy Baja",#REF!="Moderado"),CONCATENATE("R",#REF!),"")</f>
        <v>#REF!</v>
      </c>
      <c r="W40" s="276"/>
      <c r="X40" s="276" t="e">
        <f>IF(AND(#REF!="Muy Baja",#REF!="Moderado"),CONCATENATE("R",#REF!),"")</f>
        <v>#REF!</v>
      </c>
      <c r="Y40" s="276"/>
      <c r="Z40" s="276" t="e">
        <f>IF(AND(#REF!="Muy Baja",#REF!="Moderado"),CONCATENATE("R",#REF!),"")</f>
        <v>#REF!</v>
      </c>
      <c r="AA40" s="277"/>
      <c r="AB40" s="293" t="e">
        <f>IF(AND(#REF!="Muy Baja",#REF!="Mayor"),CONCATENATE("R",#REF!),"")</f>
        <v>#REF!</v>
      </c>
      <c r="AC40" s="294"/>
      <c r="AD40" s="294" t="e">
        <f>IF(AND(#REF!="Muy Baja",#REF!="Mayor"),CONCATENATE("R",#REF!),"")</f>
        <v>#REF!</v>
      </c>
      <c r="AE40" s="294"/>
      <c r="AF40" s="294" t="e">
        <f>IF(AND(#REF!="Muy Baja",#REF!="Mayor"),CONCATENATE("R",#REF!),"")</f>
        <v>#REF!</v>
      </c>
      <c r="AG40" s="295"/>
      <c r="AH40" s="284" t="e">
        <f>IF(AND(#REF!="Muy Baja",#REF!="Catastrófico"),CONCATENATE("R",#REF!),"")</f>
        <v>#REF!</v>
      </c>
      <c r="AI40" s="285"/>
      <c r="AJ40" s="285" t="e">
        <f>IF(AND(#REF!="Muy Baja",#REF!="Catastrófico"),CONCATENATE("R",#REF!),"")</f>
        <v>#REF!</v>
      </c>
      <c r="AK40" s="285"/>
      <c r="AL40" s="285" t="e">
        <f>IF(AND(#REF!="Muy Baja",#REF!="Catastrófico"),CONCATENATE("R",#REF!),"")</f>
        <v>#REF!</v>
      </c>
      <c r="AM40" s="286"/>
      <c r="AN40" s="40"/>
      <c r="AO40" s="40"/>
      <c r="AP40" s="40"/>
      <c r="AQ40" s="40"/>
      <c r="AR40" s="40"/>
      <c r="AS40" s="40"/>
      <c r="AT40" s="40"/>
      <c r="AU40" s="40"/>
      <c r="AV40" s="40"/>
      <c r="AW40" s="40"/>
      <c r="AX40" s="40"/>
      <c r="AY40" s="40"/>
      <c r="AZ40" s="40"/>
      <c r="BA40" s="40"/>
      <c r="BB40" s="40"/>
      <c r="BC40" s="40"/>
      <c r="BD40" s="40"/>
      <c r="BE40" s="40"/>
      <c r="BF40" s="40"/>
      <c r="BG40" s="40"/>
      <c r="BH40" s="40"/>
      <c r="BI40" s="40"/>
      <c r="BJ40" s="40"/>
      <c r="BK40" s="40"/>
      <c r="BL40" s="40"/>
      <c r="BM40" s="40"/>
      <c r="BN40" s="40"/>
      <c r="BO40" s="40"/>
      <c r="BP40" s="40"/>
      <c r="BQ40" s="40"/>
      <c r="BR40" s="40"/>
      <c r="BS40" s="40"/>
      <c r="BT40" s="40"/>
      <c r="BU40" s="40"/>
      <c r="BV40" s="40"/>
      <c r="BW40" s="40"/>
      <c r="BX40" s="40"/>
      <c r="BY40" s="40"/>
      <c r="BZ40" s="40"/>
      <c r="CA40" s="40"/>
      <c r="CB40" s="40"/>
    </row>
    <row r="41" spans="1:80" x14ac:dyDescent="0.25">
      <c r="A41" s="40"/>
      <c r="B41" s="313"/>
      <c r="C41" s="313"/>
      <c r="D41" s="314"/>
      <c r="E41" s="306"/>
      <c r="F41" s="307"/>
      <c r="G41" s="307"/>
      <c r="H41" s="307"/>
      <c r="I41" s="308"/>
      <c r="J41" s="266"/>
      <c r="K41" s="267"/>
      <c r="L41" s="267"/>
      <c r="M41" s="267"/>
      <c r="N41" s="267"/>
      <c r="O41" s="268"/>
      <c r="P41" s="266"/>
      <c r="Q41" s="267"/>
      <c r="R41" s="267"/>
      <c r="S41" s="267"/>
      <c r="T41" s="267"/>
      <c r="U41" s="268"/>
      <c r="V41" s="275"/>
      <c r="W41" s="276"/>
      <c r="X41" s="276"/>
      <c r="Y41" s="276"/>
      <c r="Z41" s="276"/>
      <c r="AA41" s="277"/>
      <c r="AB41" s="293"/>
      <c r="AC41" s="294"/>
      <c r="AD41" s="294"/>
      <c r="AE41" s="294"/>
      <c r="AF41" s="294"/>
      <c r="AG41" s="295"/>
      <c r="AH41" s="284"/>
      <c r="AI41" s="285"/>
      <c r="AJ41" s="285"/>
      <c r="AK41" s="285"/>
      <c r="AL41" s="285"/>
      <c r="AM41" s="286"/>
      <c r="AN41" s="40"/>
      <c r="AO41" s="40"/>
      <c r="AP41" s="40"/>
      <c r="AQ41" s="40"/>
      <c r="AR41" s="40"/>
      <c r="AS41" s="40"/>
      <c r="AT41" s="40"/>
      <c r="AU41" s="40"/>
      <c r="AV41" s="40"/>
      <c r="AW41" s="40"/>
      <c r="AX41" s="40"/>
      <c r="AY41" s="40"/>
      <c r="AZ41" s="40"/>
      <c r="BA41" s="40"/>
      <c r="BB41" s="40"/>
      <c r="BC41" s="40"/>
      <c r="BD41" s="40"/>
      <c r="BE41" s="40"/>
      <c r="BF41" s="40"/>
      <c r="BG41" s="40"/>
      <c r="BH41" s="40"/>
      <c r="BI41" s="40"/>
      <c r="BJ41" s="40"/>
      <c r="BK41" s="40"/>
      <c r="BL41" s="40"/>
      <c r="BM41" s="40"/>
      <c r="BN41" s="40"/>
      <c r="BO41" s="40"/>
      <c r="BP41" s="40"/>
      <c r="BQ41" s="40"/>
      <c r="BR41" s="40"/>
      <c r="BS41" s="40"/>
      <c r="BT41" s="40"/>
      <c r="BU41" s="40"/>
      <c r="BV41" s="40"/>
      <c r="BW41" s="40"/>
      <c r="BX41" s="40"/>
      <c r="BY41" s="40"/>
      <c r="BZ41" s="40"/>
      <c r="CA41" s="40"/>
      <c r="CB41" s="40"/>
    </row>
    <row r="42" spans="1:80" x14ac:dyDescent="0.25">
      <c r="A42" s="40"/>
      <c r="B42" s="313"/>
      <c r="C42" s="313"/>
      <c r="D42" s="314"/>
      <c r="E42" s="306"/>
      <c r="F42" s="307"/>
      <c r="G42" s="307"/>
      <c r="H42" s="307"/>
      <c r="I42" s="308"/>
      <c r="J42" s="266" t="e">
        <f>IF(AND(#REF!="Muy Baja",#REF!="Leve"),CONCATENATE("R",#REF!),"")</f>
        <v>#REF!</v>
      </c>
      <c r="K42" s="267"/>
      <c r="L42" s="267" t="e">
        <f>IF(AND(#REF!="Muy Baja",#REF!="Leve"),CONCATENATE("R",#REF!),"")</f>
        <v>#REF!</v>
      </c>
      <c r="M42" s="267"/>
      <c r="N42" s="267" t="e">
        <f>IF(AND(#REF!="Muy Baja",#REF!="Leve"),CONCATENATE("R",#REF!),"")</f>
        <v>#REF!</v>
      </c>
      <c r="O42" s="268"/>
      <c r="P42" s="266" t="e">
        <f>IF(AND(#REF!="Muy Baja",#REF!="Menor"),CONCATENATE("R",#REF!),"")</f>
        <v>#REF!</v>
      </c>
      <c r="Q42" s="267"/>
      <c r="R42" s="267" t="e">
        <f>IF(AND(#REF!="Muy Baja",#REF!="Menor"),CONCATENATE("R",#REF!),"")</f>
        <v>#REF!</v>
      </c>
      <c r="S42" s="267"/>
      <c r="T42" s="267" t="e">
        <f>IF(AND(#REF!="Muy Baja",#REF!="Menor"),CONCATENATE("R",#REF!),"")</f>
        <v>#REF!</v>
      </c>
      <c r="U42" s="268"/>
      <c r="V42" s="275" t="e">
        <f>IF(AND(#REF!="Muy Baja",#REF!="Moderado"),CONCATENATE("R",#REF!),"")</f>
        <v>#REF!</v>
      </c>
      <c r="W42" s="276"/>
      <c r="X42" s="276" t="e">
        <f>IF(AND(#REF!="Muy Baja",#REF!="Moderado"),CONCATENATE("R",#REF!),"")</f>
        <v>#REF!</v>
      </c>
      <c r="Y42" s="276"/>
      <c r="Z42" s="276" t="e">
        <f>IF(AND(#REF!="Muy Baja",#REF!="Moderado"),CONCATENATE("R",#REF!),"")</f>
        <v>#REF!</v>
      </c>
      <c r="AA42" s="277"/>
      <c r="AB42" s="293" t="e">
        <f>IF(AND(#REF!="Muy Baja",#REF!="Mayor"),CONCATENATE("R",#REF!),"")</f>
        <v>#REF!</v>
      </c>
      <c r="AC42" s="294"/>
      <c r="AD42" s="294" t="e">
        <f>IF(AND(#REF!="Muy Baja",#REF!="Mayor"),CONCATENATE("R",#REF!),"")</f>
        <v>#REF!</v>
      </c>
      <c r="AE42" s="294"/>
      <c r="AF42" s="294" t="e">
        <f>IF(AND(#REF!="Muy Baja",#REF!="Mayor"),CONCATENATE("R",#REF!),"")</f>
        <v>#REF!</v>
      </c>
      <c r="AG42" s="295"/>
      <c r="AH42" s="284" t="e">
        <f>IF(AND(#REF!="Muy Baja",#REF!="Catastrófico"),CONCATENATE("R",#REF!),"")</f>
        <v>#REF!</v>
      </c>
      <c r="AI42" s="285"/>
      <c r="AJ42" s="285" t="e">
        <f>IF(AND(#REF!="Muy Baja",#REF!="Catastrófico"),CONCATENATE("R",#REF!),"")</f>
        <v>#REF!</v>
      </c>
      <c r="AK42" s="285"/>
      <c r="AL42" s="285" t="e">
        <f>IF(AND(#REF!="Muy Baja",#REF!="Catastrófico"),CONCATENATE("R",#REF!),"")</f>
        <v>#REF!</v>
      </c>
      <c r="AM42" s="286"/>
      <c r="AN42" s="40"/>
      <c r="AO42" s="40"/>
      <c r="AP42" s="40"/>
      <c r="AQ42" s="40"/>
      <c r="AR42" s="40"/>
      <c r="AS42" s="40"/>
      <c r="AT42" s="40"/>
      <c r="AU42" s="40"/>
      <c r="AV42" s="40"/>
      <c r="AW42" s="40"/>
      <c r="AX42" s="40"/>
      <c r="AY42" s="40"/>
      <c r="AZ42" s="40"/>
      <c r="BA42" s="40"/>
      <c r="BB42" s="40"/>
      <c r="BC42" s="40"/>
      <c r="BD42" s="40"/>
      <c r="BE42" s="40"/>
      <c r="BF42" s="40"/>
      <c r="BG42" s="40"/>
      <c r="BH42" s="40"/>
      <c r="BI42" s="40"/>
      <c r="BJ42" s="40"/>
      <c r="BK42" s="40"/>
      <c r="BL42" s="40"/>
      <c r="BM42" s="40"/>
      <c r="BN42" s="40"/>
      <c r="BO42" s="40"/>
      <c r="BP42" s="40"/>
      <c r="BQ42" s="40"/>
      <c r="BR42" s="40"/>
      <c r="BS42" s="40"/>
      <c r="BT42" s="40"/>
      <c r="BU42" s="40"/>
      <c r="BV42" s="40"/>
      <c r="BW42" s="40"/>
      <c r="BX42" s="40"/>
      <c r="BY42" s="40"/>
      <c r="BZ42" s="40"/>
      <c r="CA42" s="40"/>
      <c r="CB42" s="40"/>
    </row>
    <row r="43" spans="1:80" x14ac:dyDescent="0.25">
      <c r="A43" s="40"/>
      <c r="B43" s="313"/>
      <c r="C43" s="313"/>
      <c r="D43" s="314"/>
      <c r="E43" s="306"/>
      <c r="F43" s="307"/>
      <c r="G43" s="307"/>
      <c r="H43" s="307"/>
      <c r="I43" s="308"/>
      <c r="J43" s="266"/>
      <c r="K43" s="267"/>
      <c r="L43" s="267"/>
      <c r="M43" s="267"/>
      <c r="N43" s="267"/>
      <c r="O43" s="268"/>
      <c r="P43" s="266"/>
      <c r="Q43" s="267"/>
      <c r="R43" s="267"/>
      <c r="S43" s="267"/>
      <c r="T43" s="267"/>
      <c r="U43" s="268"/>
      <c r="V43" s="275"/>
      <c r="W43" s="276"/>
      <c r="X43" s="276"/>
      <c r="Y43" s="276"/>
      <c r="Z43" s="276"/>
      <c r="AA43" s="277"/>
      <c r="AB43" s="293"/>
      <c r="AC43" s="294"/>
      <c r="AD43" s="294"/>
      <c r="AE43" s="294"/>
      <c r="AF43" s="294"/>
      <c r="AG43" s="295"/>
      <c r="AH43" s="284"/>
      <c r="AI43" s="285"/>
      <c r="AJ43" s="285"/>
      <c r="AK43" s="285"/>
      <c r="AL43" s="285"/>
      <c r="AM43" s="286"/>
      <c r="AN43" s="40"/>
      <c r="AO43" s="40"/>
      <c r="AP43" s="40"/>
      <c r="AQ43" s="40"/>
      <c r="AR43" s="40"/>
      <c r="AS43" s="40"/>
      <c r="AT43" s="40"/>
      <c r="AU43" s="40"/>
      <c r="AV43" s="40"/>
      <c r="AW43" s="40"/>
      <c r="AX43" s="40"/>
      <c r="AY43" s="40"/>
      <c r="AZ43" s="40"/>
      <c r="BA43" s="40"/>
      <c r="BB43" s="40"/>
      <c r="BC43" s="40"/>
      <c r="BD43" s="40"/>
      <c r="BE43" s="40"/>
      <c r="BF43" s="40"/>
      <c r="BG43" s="40"/>
      <c r="BH43" s="40"/>
      <c r="BI43" s="40"/>
      <c r="BJ43" s="40"/>
      <c r="BK43" s="40"/>
      <c r="BL43" s="40"/>
      <c r="BM43" s="40"/>
      <c r="BN43" s="40"/>
      <c r="BO43" s="40"/>
      <c r="BP43" s="40"/>
      <c r="BQ43" s="40"/>
      <c r="BR43" s="40"/>
      <c r="BS43" s="40"/>
      <c r="BT43" s="40"/>
      <c r="BU43" s="40"/>
      <c r="BV43" s="40"/>
      <c r="BW43" s="40"/>
      <c r="BX43" s="40"/>
      <c r="BY43" s="40"/>
      <c r="BZ43" s="40"/>
      <c r="CA43" s="40"/>
      <c r="CB43" s="40"/>
    </row>
    <row r="44" spans="1:80" x14ac:dyDescent="0.25">
      <c r="A44" s="40"/>
      <c r="B44" s="313"/>
      <c r="C44" s="313"/>
      <c r="D44" s="314"/>
      <c r="E44" s="306"/>
      <c r="F44" s="307"/>
      <c r="G44" s="307"/>
      <c r="H44" s="307"/>
      <c r="I44" s="308"/>
      <c r="J44" s="266" t="e">
        <f>IF(AND(#REF!="Muy Baja",#REF!="Leve"),CONCATENATE("R",#REF!),"")</f>
        <v>#REF!</v>
      </c>
      <c r="K44" s="267"/>
      <c r="L44" s="267" t="e">
        <f>IF(AND(#REF!="Muy Baja",#REF!="Leve"),CONCATENATE("R",#REF!),"")</f>
        <v>#REF!</v>
      </c>
      <c r="M44" s="267"/>
      <c r="N44" s="267" t="e">
        <f>IF(AND(#REF!="Muy Baja",#REF!="Leve"),CONCATENATE("R",#REF!),"")</f>
        <v>#REF!</v>
      </c>
      <c r="O44" s="268"/>
      <c r="P44" s="266" t="e">
        <f>IF(AND(#REF!="Muy Baja",#REF!="Menor"),CONCATENATE("R",#REF!),"")</f>
        <v>#REF!</v>
      </c>
      <c r="Q44" s="267"/>
      <c r="R44" s="267" t="e">
        <f>IF(AND(#REF!="Muy Baja",#REF!="Menor"),CONCATENATE("R",#REF!),"")</f>
        <v>#REF!</v>
      </c>
      <c r="S44" s="267"/>
      <c r="T44" s="267" t="e">
        <f>IF(AND(#REF!="Muy Baja",#REF!="Menor"),CONCATENATE("R",#REF!),"")</f>
        <v>#REF!</v>
      </c>
      <c r="U44" s="268"/>
      <c r="V44" s="275" t="e">
        <f>IF(AND(#REF!="Muy Baja",#REF!="Moderado"),CONCATENATE("R",#REF!),"")</f>
        <v>#REF!</v>
      </c>
      <c r="W44" s="276"/>
      <c r="X44" s="276" t="e">
        <f>IF(AND(#REF!="Muy Baja",#REF!="Moderado"),CONCATENATE("R",#REF!),"")</f>
        <v>#REF!</v>
      </c>
      <c r="Y44" s="276"/>
      <c r="Z44" s="276" t="e">
        <f>IF(AND(#REF!="Muy Baja",#REF!="Moderado"),CONCATENATE("R",#REF!),"")</f>
        <v>#REF!</v>
      </c>
      <c r="AA44" s="277"/>
      <c r="AB44" s="293" t="e">
        <f>IF(AND(#REF!="Muy Baja",#REF!="Mayor"),CONCATENATE("R",#REF!),"")</f>
        <v>#REF!</v>
      </c>
      <c r="AC44" s="294"/>
      <c r="AD44" s="294" t="e">
        <f>IF(AND(#REF!="Muy Baja",#REF!="Mayor"),CONCATENATE("R",#REF!),"")</f>
        <v>#REF!</v>
      </c>
      <c r="AE44" s="294"/>
      <c r="AF44" s="294" t="e">
        <f>IF(AND(#REF!="Muy Baja",#REF!="Mayor"),CONCATENATE("R",#REF!),"")</f>
        <v>#REF!</v>
      </c>
      <c r="AG44" s="295"/>
      <c r="AH44" s="284" t="e">
        <f>IF(AND(#REF!="Muy Baja",#REF!="Catastrófico"),CONCATENATE("R",#REF!),"")</f>
        <v>#REF!</v>
      </c>
      <c r="AI44" s="285"/>
      <c r="AJ44" s="285" t="e">
        <f>IF(AND(#REF!="Muy Baja",#REF!="Catastrófico"),CONCATENATE("R",#REF!),"")</f>
        <v>#REF!</v>
      </c>
      <c r="AK44" s="285"/>
      <c r="AL44" s="285" t="e">
        <f>IF(AND(#REF!="Muy Baja",#REF!="Catastrófico"),CONCATENATE("R",#REF!),"")</f>
        <v>#REF!</v>
      </c>
      <c r="AM44" s="286"/>
      <c r="AN44" s="40"/>
      <c r="AO44" s="40"/>
      <c r="AP44" s="40"/>
      <c r="AQ44" s="40"/>
      <c r="AR44" s="40"/>
      <c r="AS44" s="40"/>
      <c r="AT44" s="40"/>
      <c r="AU44" s="40"/>
      <c r="AV44" s="40"/>
      <c r="AW44" s="40"/>
      <c r="AX44" s="40"/>
      <c r="AY44" s="40"/>
      <c r="AZ44" s="40"/>
      <c r="BA44" s="40"/>
      <c r="BB44" s="40"/>
      <c r="BC44" s="40"/>
      <c r="BD44" s="40"/>
      <c r="BE44" s="40"/>
      <c r="BF44" s="40"/>
      <c r="BG44" s="40"/>
      <c r="BH44" s="40"/>
      <c r="BI44" s="40"/>
      <c r="BJ44" s="40"/>
      <c r="BK44" s="40"/>
      <c r="BL44" s="40"/>
      <c r="BM44" s="40"/>
      <c r="BN44" s="40"/>
      <c r="BO44" s="40"/>
      <c r="BP44" s="40"/>
      <c r="BQ44" s="40"/>
      <c r="BR44" s="40"/>
      <c r="BS44" s="40"/>
      <c r="BT44" s="40"/>
      <c r="BU44" s="40"/>
      <c r="BV44" s="40"/>
      <c r="BW44" s="40"/>
      <c r="BX44" s="40"/>
      <c r="BY44" s="40"/>
      <c r="BZ44" s="40"/>
      <c r="CA44" s="40"/>
      <c r="CB44" s="40"/>
    </row>
    <row r="45" spans="1:80" ht="15.75" thickBot="1" x14ac:dyDescent="0.3">
      <c r="A45" s="40"/>
      <c r="B45" s="313"/>
      <c r="C45" s="313"/>
      <c r="D45" s="314"/>
      <c r="E45" s="309"/>
      <c r="F45" s="310"/>
      <c r="G45" s="310"/>
      <c r="H45" s="310"/>
      <c r="I45" s="311"/>
      <c r="J45" s="269"/>
      <c r="K45" s="270"/>
      <c r="L45" s="270"/>
      <c r="M45" s="270"/>
      <c r="N45" s="270"/>
      <c r="O45" s="271"/>
      <c r="P45" s="269"/>
      <c r="Q45" s="270"/>
      <c r="R45" s="270"/>
      <c r="S45" s="270"/>
      <c r="T45" s="270"/>
      <c r="U45" s="271"/>
      <c r="V45" s="278"/>
      <c r="W45" s="279"/>
      <c r="X45" s="279"/>
      <c r="Y45" s="279"/>
      <c r="Z45" s="279"/>
      <c r="AA45" s="280"/>
      <c r="AB45" s="296"/>
      <c r="AC45" s="297"/>
      <c r="AD45" s="297"/>
      <c r="AE45" s="297"/>
      <c r="AF45" s="297"/>
      <c r="AG45" s="298"/>
      <c r="AH45" s="287"/>
      <c r="AI45" s="288"/>
      <c r="AJ45" s="288"/>
      <c r="AK45" s="288"/>
      <c r="AL45" s="288"/>
      <c r="AM45" s="289"/>
      <c r="AN45" s="40"/>
      <c r="AO45" s="40"/>
      <c r="AP45" s="40"/>
      <c r="AQ45" s="40"/>
      <c r="AR45" s="40"/>
      <c r="AS45" s="40"/>
      <c r="AT45" s="40"/>
      <c r="AU45" s="40"/>
      <c r="AV45" s="40"/>
      <c r="AW45" s="40"/>
      <c r="AX45" s="40"/>
      <c r="AY45" s="40"/>
      <c r="AZ45" s="40"/>
      <c r="BA45" s="40"/>
      <c r="BB45" s="40"/>
      <c r="BC45" s="40"/>
      <c r="BD45" s="40"/>
      <c r="BE45" s="40"/>
      <c r="BF45" s="40"/>
      <c r="BG45" s="40"/>
      <c r="BH45" s="40"/>
      <c r="BI45" s="40"/>
      <c r="BJ45" s="40"/>
      <c r="BK45" s="40"/>
      <c r="BL45" s="40"/>
      <c r="BM45" s="40"/>
      <c r="BN45" s="40"/>
      <c r="BO45" s="40"/>
      <c r="BP45" s="40"/>
      <c r="BQ45" s="40"/>
      <c r="BR45" s="40"/>
      <c r="BS45" s="40"/>
      <c r="BT45" s="40"/>
      <c r="BU45" s="40"/>
      <c r="BV45" s="40"/>
      <c r="BW45" s="40"/>
      <c r="BX45" s="40"/>
      <c r="BY45" s="40"/>
      <c r="BZ45" s="40"/>
      <c r="CA45" s="40"/>
      <c r="CB45" s="40"/>
    </row>
    <row r="46" spans="1:80" x14ac:dyDescent="0.25">
      <c r="A46" s="40"/>
      <c r="B46" s="40"/>
      <c r="C46" s="40"/>
      <c r="D46" s="40"/>
      <c r="E46" s="40"/>
      <c r="F46" s="40"/>
      <c r="G46" s="40"/>
      <c r="H46" s="40"/>
      <c r="I46" s="40"/>
      <c r="J46" s="303" t="s">
        <v>246</v>
      </c>
      <c r="K46" s="304"/>
      <c r="L46" s="304"/>
      <c r="M46" s="304"/>
      <c r="N46" s="304"/>
      <c r="O46" s="305"/>
      <c r="P46" s="303" t="s">
        <v>247</v>
      </c>
      <c r="Q46" s="304"/>
      <c r="R46" s="304"/>
      <c r="S46" s="304"/>
      <c r="T46" s="304"/>
      <c r="U46" s="305"/>
      <c r="V46" s="303" t="s">
        <v>248</v>
      </c>
      <c r="W46" s="304"/>
      <c r="X46" s="304"/>
      <c r="Y46" s="304"/>
      <c r="Z46" s="304"/>
      <c r="AA46" s="305"/>
      <c r="AB46" s="303" t="s">
        <v>249</v>
      </c>
      <c r="AC46" s="312"/>
      <c r="AD46" s="304"/>
      <c r="AE46" s="304"/>
      <c r="AF46" s="304"/>
      <c r="AG46" s="305"/>
      <c r="AH46" s="303" t="s">
        <v>250</v>
      </c>
      <c r="AI46" s="304"/>
      <c r="AJ46" s="304"/>
      <c r="AK46" s="304"/>
      <c r="AL46" s="304"/>
      <c r="AM46" s="305"/>
      <c r="AN46" s="40"/>
      <c r="AO46" s="40"/>
      <c r="AP46" s="40"/>
      <c r="AQ46" s="40"/>
      <c r="AR46" s="40"/>
      <c r="AS46" s="40"/>
      <c r="AT46" s="40"/>
      <c r="AU46" s="40"/>
      <c r="AV46" s="40"/>
      <c r="AW46" s="40"/>
      <c r="AX46" s="40"/>
      <c r="AY46" s="40"/>
      <c r="AZ46" s="40"/>
      <c r="BA46" s="40"/>
      <c r="BB46" s="40"/>
      <c r="BC46" s="40"/>
      <c r="BD46" s="40"/>
      <c r="BE46" s="40"/>
      <c r="BF46" s="40"/>
      <c r="BG46" s="40"/>
      <c r="BH46" s="40"/>
      <c r="BI46" s="40"/>
      <c r="BJ46" s="40"/>
      <c r="BK46" s="40"/>
      <c r="BL46" s="40"/>
      <c r="BM46" s="40"/>
      <c r="BN46" s="40"/>
      <c r="BO46" s="40"/>
      <c r="BP46" s="40"/>
      <c r="BQ46" s="40"/>
      <c r="BR46" s="40"/>
      <c r="BS46" s="40"/>
      <c r="BT46" s="40"/>
      <c r="BU46" s="40"/>
      <c r="BV46" s="40"/>
      <c r="BW46" s="40"/>
      <c r="BX46" s="40"/>
      <c r="BY46" s="40"/>
      <c r="BZ46" s="40"/>
      <c r="CA46" s="40"/>
      <c r="CB46" s="40"/>
    </row>
    <row r="47" spans="1:80" x14ac:dyDescent="0.25">
      <c r="A47" s="40"/>
      <c r="B47" s="40"/>
      <c r="C47" s="40"/>
      <c r="D47" s="40"/>
      <c r="E47" s="40"/>
      <c r="F47" s="40"/>
      <c r="G47" s="40"/>
      <c r="H47" s="40"/>
      <c r="I47" s="40"/>
      <c r="J47" s="306"/>
      <c r="K47" s="307"/>
      <c r="L47" s="307"/>
      <c r="M47" s="307"/>
      <c r="N47" s="307"/>
      <c r="O47" s="308"/>
      <c r="P47" s="306"/>
      <c r="Q47" s="307"/>
      <c r="R47" s="307"/>
      <c r="S47" s="307"/>
      <c r="T47" s="307"/>
      <c r="U47" s="308"/>
      <c r="V47" s="306"/>
      <c r="W47" s="307"/>
      <c r="X47" s="307"/>
      <c r="Y47" s="307"/>
      <c r="Z47" s="307"/>
      <c r="AA47" s="308"/>
      <c r="AB47" s="306"/>
      <c r="AC47" s="307"/>
      <c r="AD47" s="307"/>
      <c r="AE47" s="307"/>
      <c r="AF47" s="307"/>
      <c r="AG47" s="308"/>
      <c r="AH47" s="306"/>
      <c r="AI47" s="307"/>
      <c r="AJ47" s="307"/>
      <c r="AK47" s="307"/>
      <c r="AL47" s="307"/>
      <c r="AM47" s="308"/>
      <c r="AN47" s="40"/>
      <c r="AO47" s="40"/>
      <c r="AP47" s="40"/>
      <c r="AQ47" s="40"/>
      <c r="AR47" s="40"/>
      <c r="AS47" s="40"/>
      <c r="AT47" s="40"/>
      <c r="AU47" s="40"/>
      <c r="AV47" s="40"/>
      <c r="AW47" s="40"/>
      <c r="AX47" s="40"/>
      <c r="AY47" s="40"/>
      <c r="AZ47" s="40"/>
      <c r="BA47" s="40"/>
      <c r="BB47" s="40"/>
      <c r="BC47" s="40"/>
      <c r="BD47" s="40"/>
      <c r="BE47" s="40"/>
      <c r="BF47" s="40"/>
      <c r="BG47" s="40"/>
      <c r="BH47" s="40"/>
      <c r="BI47" s="40"/>
      <c r="BJ47" s="40"/>
      <c r="BK47" s="40"/>
      <c r="BL47" s="40"/>
      <c r="BM47" s="40"/>
      <c r="BN47" s="40"/>
      <c r="BO47" s="40"/>
      <c r="BP47" s="40"/>
      <c r="BQ47" s="40"/>
      <c r="BR47" s="40"/>
      <c r="BS47" s="40"/>
      <c r="BT47" s="40"/>
      <c r="BU47" s="40"/>
      <c r="BV47" s="40"/>
      <c r="BW47" s="40"/>
      <c r="BX47" s="40"/>
      <c r="BY47" s="40"/>
      <c r="BZ47" s="40"/>
      <c r="CA47" s="40"/>
      <c r="CB47" s="40"/>
    </row>
    <row r="48" spans="1:80" x14ac:dyDescent="0.25">
      <c r="A48" s="40"/>
      <c r="B48" s="40"/>
      <c r="C48" s="40"/>
      <c r="D48" s="40"/>
      <c r="E48" s="40"/>
      <c r="F48" s="40"/>
      <c r="G48" s="40"/>
      <c r="H48" s="40"/>
      <c r="I48" s="40"/>
      <c r="J48" s="306"/>
      <c r="K48" s="307"/>
      <c r="L48" s="307"/>
      <c r="M48" s="307"/>
      <c r="N48" s="307"/>
      <c r="O48" s="308"/>
      <c r="P48" s="306"/>
      <c r="Q48" s="307"/>
      <c r="R48" s="307"/>
      <c r="S48" s="307"/>
      <c r="T48" s="307"/>
      <c r="U48" s="308"/>
      <c r="V48" s="306"/>
      <c r="W48" s="307"/>
      <c r="X48" s="307"/>
      <c r="Y48" s="307"/>
      <c r="Z48" s="307"/>
      <c r="AA48" s="308"/>
      <c r="AB48" s="306"/>
      <c r="AC48" s="307"/>
      <c r="AD48" s="307"/>
      <c r="AE48" s="307"/>
      <c r="AF48" s="307"/>
      <c r="AG48" s="308"/>
      <c r="AH48" s="306"/>
      <c r="AI48" s="307"/>
      <c r="AJ48" s="307"/>
      <c r="AK48" s="307"/>
      <c r="AL48" s="307"/>
      <c r="AM48" s="308"/>
      <c r="AN48" s="40"/>
      <c r="AO48" s="40"/>
      <c r="AP48" s="40"/>
      <c r="AQ48" s="40"/>
      <c r="AR48" s="40"/>
      <c r="AS48" s="40"/>
      <c r="AT48" s="40"/>
      <c r="AU48" s="40"/>
      <c r="AV48" s="40"/>
      <c r="AW48" s="40"/>
      <c r="AX48" s="40"/>
      <c r="AY48" s="40"/>
      <c r="AZ48" s="40"/>
      <c r="BA48" s="40"/>
      <c r="BB48" s="40"/>
      <c r="BC48" s="40"/>
      <c r="BD48" s="40"/>
      <c r="BE48" s="40"/>
      <c r="BF48" s="40"/>
      <c r="BG48" s="40"/>
      <c r="BH48" s="40"/>
      <c r="BI48" s="40"/>
      <c r="BJ48" s="40"/>
      <c r="BK48" s="40"/>
      <c r="BL48" s="40"/>
      <c r="BM48" s="40"/>
      <c r="BN48" s="40"/>
      <c r="BO48" s="40"/>
      <c r="BP48" s="40"/>
      <c r="BQ48" s="40"/>
      <c r="BR48" s="40"/>
      <c r="BS48" s="40"/>
      <c r="BT48" s="40"/>
      <c r="BU48" s="40"/>
      <c r="BV48" s="40"/>
      <c r="BW48" s="40"/>
      <c r="BX48" s="40"/>
      <c r="BY48" s="40"/>
      <c r="BZ48" s="40"/>
      <c r="CA48" s="40"/>
      <c r="CB48" s="40"/>
    </row>
    <row r="49" spans="1:80" x14ac:dyDescent="0.25">
      <c r="A49" s="40"/>
      <c r="B49" s="40"/>
      <c r="C49" s="40"/>
      <c r="D49" s="40"/>
      <c r="E49" s="40"/>
      <c r="F49" s="40"/>
      <c r="G49" s="40"/>
      <c r="H49" s="40"/>
      <c r="I49" s="40"/>
      <c r="J49" s="306"/>
      <c r="K49" s="307"/>
      <c r="L49" s="307"/>
      <c r="M49" s="307"/>
      <c r="N49" s="307"/>
      <c r="O49" s="308"/>
      <c r="P49" s="306"/>
      <c r="Q49" s="307"/>
      <c r="R49" s="307"/>
      <c r="S49" s="307"/>
      <c r="T49" s="307"/>
      <c r="U49" s="308"/>
      <c r="V49" s="306"/>
      <c r="W49" s="307"/>
      <c r="X49" s="307"/>
      <c r="Y49" s="307"/>
      <c r="Z49" s="307"/>
      <c r="AA49" s="308"/>
      <c r="AB49" s="306"/>
      <c r="AC49" s="307"/>
      <c r="AD49" s="307"/>
      <c r="AE49" s="307"/>
      <c r="AF49" s="307"/>
      <c r="AG49" s="308"/>
      <c r="AH49" s="306"/>
      <c r="AI49" s="307"/>
      <c r="AJ49" s="307"/>
      <c r="AK49" s="307"/>
      <c r="AL49" s="307"/>
      <c r="AM49" s="308"/>
      <c r="AN49" s="40"/>
      <c r="AO49" s="40"/>
      <c r="AP49" s="40"/>
      <c r="AQ49" s="40"/>
      <c r="AR49" s="40"/>
      <c r="AS49" s="40"/>
      <c r="AT49" s="40"/>
      <c r="AU49" s="40"/>
      <c r="AV49" s="40"/>
      <c r="AW49" s="40"/>
      <c r="AX49" s="40"/>
      <c r="AY49" s="40"/>
      <c r="AZ49" s="40"/>
      <c r="BA49" s="40"/>
      <c r="BB49" s="40"/>
      <c r="BC49" s="40"/>
      <c r="BD49" s="40"/>
      <c r="BE49" s="40"/>
      <c r="BF49" s="40"/>
      <c r="BG49" s="40"/>
      <c r="BH49" s="40"/>
      <c r="BI49" s="40"/>
      <c r="BJ49" s="40"/>
      <c r="BK49" s="40"/>
      <c r="BL49" s="40"/>
      <c r="BM49" s="40"/>
      <c r="BN49" s="40"/>
      <c r="BO49" s="40"/>
      <c r="BP49" s="40"/>
      <c r="BQ49" s="40"/>
      <c r="BR49" s="40"/>
      <c r="BS49" s="40"/>
      <c r="BT49" s="40"/>
      <c r="BU49" s="40"/>
      <c r="BV49" s="40"/>
      <c r="BW49" s="40"/>
      <c r="BX49" s="40"/>
      <c r="BY49" s="40"/>
      <c r="BZ49" s="40"/>
      <c r="CA49" s="40"/>
      <c r="CB49" s="40"/>
    </row>
    <row r="50" spans="1:80" x14ac:dyDescent="0.25">
      <c r="A50" s="40"/>
      <c r="B50" s="40"/>
      <c r="C50" s="40"/>
      <c r="D50" s="40"/>
      <c r="E50" s="40"/>
      <c r="F50" s="40"/>
      <c r="G50" s="40"/>
      <c r="H50" s="40"/>
      <c r="I50" s="40"/>
      <c r="J50" s="306"/>
      <c r="K50" s="307"/>
      <c r="L50" s="307"/>
      <c r="M50" s="307"/>
      <c r="N50" s="307"/>
      <c r="O50" s="308"/>
      <c r="P50" s="306"/>
      <c r="Q50" s="307"/>
      <c r="R50" s="307"/>
      <c r="S50" s="307"/>
      <c r="T50" s="307"/>
      <c r="U50" s="308"/>
      <c r="V50" s="306"/>
      <c r="W50" s="307"/>
      <c r="X50" s="307"/>
      <c r="Y50" s="307"/>
      <c r="Z50" s="307"/>
      <c r="AA50" s="308"/>
      <c r="AB50" s="306"/>
      <c r="AC50" s="307"/>
      <c r="AD50" s="307"/>
      <c r="AE50" s="307"/>
      <c r="AF50" s="307"/>
      <c r="AG50" s="308"/>
      <c r="AH50" s="306"/>
      <c r="AI50" s="307"/>
      <c r="AJ50" s="307"/>
      <c r="AK50" s="307"/>
      <c r="AL50" s="307"/>
      <c r="AM50" s="308"/>
      <c r="AN50" s="40"/>
      <c r="AO50" s="40"/>
      <c r="AP50" s="40"/>
      <c r="AQ50" s="40"/>
      <c r="AR50" s="40"/>
      <c r="AS50" s="40"/>
      <c r="AT50" s="40"/>
      <c r="AU50" s="40"/>
      <c r="AV50" s="40"/>
      <c r="AW50" s="40"/>
      <c r="AX50" s="40"/>
      <c r="AY50" s="40"/>
      <c r="AZ50" s="40"/>
      <c r="BA50" s="40"/>
      <c r="BB50" s="40"/>
      <c r="BC50" s="40"/>
      <c r="BD50" s="40"/>
      <c r="BE50" s="40"/>
      <c r="BF50" s="40"/>
      <c r="BG50" s="40"/>
      <c r="BH50" s="40"/>
      <c r="BI50" s="40"/>
      <c r="BJ50" s="40"/>
      <c r="BK50" s="40"/>
      <c r="BL50" s="40"/>
      <c r="BM50" s="40"/>
      <c r="BN50" s="40"/>
      <c r="BO50" s="40"/>
      <c r="BP50" s="40"/>
      <c r="BQ50" s="40"/>
      <c r="BR50" s="40"/>
      <c r="BS50" s="40"/>
      <c r="BT50" s="40"/>
      <c r="BU50" s="40"/>
      <c r="BV50" s="40"/>
      <c r="BW50" s="40"/>
      <c r="BX50" s="40"/>
      <c r="BY50" s="40"/>
      <c r="BZ50" s="40"/>
      <c r="CA50" s="40"/>
      <c r="CB50" s="40"/>
    </row>
    <row r="51" spans="1:80" ht="15.75" thickBot="1" x14ac:dyDescent="0.3">
      <c r="A51" s="40"/>
      <c r="B51" s="40"/>
      <c r="C51" s="40"/>
      <c r="D51" s="40"/>
      <c r="E51" s="40"/>
      <c r="F51" s="40"/>
      <c r="G51" s="40"/>
      <c r="H51" s="40"/>
      <c r="I51" s="40"/>
      <c r="J51" s="309"/>
      <c r="K51" s="310"/>
      <c r="L51" s="310"/>
      <c r="M51" s="310"/>
      <c r="N51" s="310"/>
      <c r="O51" s="311"/>
      <c r="P51" s="309"/>
      <c r="Q51" s="310"/>
      <c r="R51" s="310"/>
      <c r="S51" s="310"/>
      <c r="T51" s="310"/>
      <c r="U51" s="311"/>
      <c r="V51" s="309"/>
      <c r="W51" s="310"/>
      <c r="X51" s="310"/>
      <c r="Y51" s="310"/>
      <c r="Z51" s="310"/>
      <c r="AA51" s="311"/>
      <c r="AB51" s="309"/>
      <c r="AC51" s="310"/>
      <c r="AD51" s="310"/>
      <c r="AE51" s="310"/>
      <c r="AF51" s="310"/>
      <c r="AG51" s="311"/>
      <c r="AH51" s="309"/>
      <c r="AI51" s="310"/>
      <c r="AJ51" s="310"/>
      <c r="AK51" s="310"/>
      <c r="AL51" s="310"/>
      <c r="AM51" s="311"/>
      <c r="AN51" s="40"/>
      <c r="AO51" s="40"/>
      <c r="AP51" s="40"/>
      <c r="AQ51" s="40"/>
      <c r="AR51" s="40"/>
      <c r="AS51" s="40"/>
      <c r="AT51" s="40"/>
      <c r="AU51" s="40"/>
      <c r="AV51" s="40"/>
      <c r="AW51" s="40"/>
      <c r="AX51" s="40"/>
      <c r="AY51" s="40"/>
      <c r="AZ51" s="40"/>
      <c r="BA51" s="40"/>
      <c r="BB51" s="40"/>
      <c r="BC51" s="40"/>
      <c r="BD51" s="40"/>
      <c r="BE51" s="40"/>
      <c r="BF51" s="40"/>
      <c r="BG51" s="40"/>
      <c r="BH51" s="40"/>
      <c r="BI51" s="40"/>
      <c r="BJ51" s="40"/>
      <c r="BK51" s="40"/>
      <c r="BL51" s="40"/>
      <c r="BM51" s="40"/>
      <c r="BN51" s="40"/>
      <c r="BO51" s="40"/>
      <c r="BP51" s="40"/>
      <c r="BQ51" s="40"/>
      <c r="BR51" s="40"/>
      <c r="BS51" s="40"/>
      <c r="BT51" s="40"/>
      <c r="BU51" s="40"/>
      <c r="BV51" s="40"/>
      <c r="BW51" s="40"/>
      <c r="BX51" s="40"/>
      <c r="BY51" s="40"/>
      <c r="BZ51" s="40"/>
      <c r="CA51" s="40"/>
      <c r="CB51" s="40"/>
    </row>
    <row r="52" spans="1:80" x14ac:dyDescent="0.25">
      <c r="A52" s="40"/>
      <c r="B52" s="40"/>
      <c r="C52" s="40"/>
      <c r="D52" s="40"/>
      <c r="E52" s="40"/>
      <c r="F52" s="40"/>
      <c r="G52" s="40"/>
      <c r="H52" s="40"/>
      <c r="I52" s="40"/>
      <c r="J52" s="40"/>
      <c r="K52" s="40"/>
      <c r="L52" s="40"/>
      <c r="M52" s="40"/>
      <c r="N52" s="40"/>
      <c r="O52" s="40"/>
      <c r="P52" s="40"/>
      <c r="Q52" s="40"/>
      <c r="R52" s="40"/>
      <c r="S52" s="40"/>
      <c r="T52" s="40"/>
      <c r="U52" s="40"/>
      <c r="V52" s="40"/>
      <c r="W52" s="40"/>
      <c r="X52" s="40"/>
      <c r="Y52" s="40"/>
      <c r="Z52" s="40"/>
      <c r="AA52" s="40"/>
      <c r="AB52" s="40"/>
      <c r="AC52" s="40"/>
      <c r="AD52" s="40"/>
      <c r="AE52" s="40"/>
      <c r="AF52" s="40"/>
      <c r="AG52" s="40"/>
      <c r="AH52" s="40"/>
      <c r="AI52" s="40"/>
      <c r="AJ52" s="40"/>
      <c r="AK52" s="40"/>
      <c r="AL52" s="40"/>
      <c r="AM52" s="40"/>
      <c r="AN52" s="40"/>
      <c r="AO52" s="40"/>
      <c r="AP52" s="40"/>
      <c r="AQ52" s="40"/>
      <c r="AR52" s="40"/>
      <c r="AS52" s="40"/>
      <c r="AT52" s="40"/>
      <c r="AU52" s="40"/>
      <c r="AV52" s="40"/>
      <c r="AW52" s="40"/>
      <c r="AX52" s="40"/>
      <c r="AY52" s="40"/>
      <c r="AZ52" s="40"/>
      <c r="BA52" s="40"/>
      <c r="BB52" s="40"/>
      <c r="BC52" s="40"/>
      <c r="BD52" s="40"/>
      <c r="BE52" s="40"/>
      <c r="BF52" s="40"/>
      <c r="BG52" s="40"/>
      <c r="BH52" s="40"/>
      <c r="BI52" s="40"/>
      <c r="BJ52" s="40"/>
      <c r="BK52" s="40"/>
      <c r="BL52" s="40"/>
      <c r="BM52" s="40"/>
      <c r="BN52" s="40"/>
      <c r="BO52" s="40"/>
      <c r="BP52" s="40"/>
      <c r="BQ52" s="40"/>
      <c r="BR52" s="40"/>
      <c r="BS52" s="40"/>
      <c r="BT52" s="40"/>
      <c r="BU52" s="40"/>
      <c r="BV52" s="40"/>
      <c r="BW52" s="40"/>
      <c r="BX52" s="40"/>
      <c r="BY52" s="40"/>
      <c r="BZ52" s="40"/>
      <c r="CA52" s="40"/>
      <c r="CB52" s="40"/>
    </row>
    <row r="53" spans="1:80" ht="15" customHeight="1" x14ac:dyDescent="0.25">
      <c r="A53" s="40"/>
      <c r="B53" s="41"/>
      <c r="C53" s="41"/>
      <c r="D53" s="41"/>
      <c r="E53" s="41"/>
      <c r="F53" s="41"/>
      <c r="G53" s="41"/>
      <c r="H53" s="41"/>
      <c r="I53" s="41"/>
      <c r="J53" s="41"/>
      <c r="K53" s="41"/>
      <c r="L53" s="41"/>
      <c r="M53" s="41"/>
      <c r="N53" s="41"/>
      <c r="O53" s="41"/>
      <c r="P53" s="41"/>
      <c r="Q53" s="41"/>
      <c r="R53" s="41"/>
      <c r="S53" s="41"/>
      <c r="T53" s="41"/>
      <c r="U53" s="41"/>
      <c r="V53" s="41"/>
      <c r="W53" s="41"/>
      <c r="X53" s="41"/>
      <c r="Y53" s="41"/>
      <c r="Z53" s="41"/>
      <c r="AA53" s="41"/>
      <c r="AB53" s="41"/>
      <c r="AC53" s="41"/>
      <c r="AD53" s="41"/>
      <c r="AE53" s="41"/>
      <c r="AF53" s="41"/>
      <c r="AG53" s="41"/>
      <c r="AH53" s="41"/>
      <c r="AI53" s="41"/>
      <c r="AJ53" s="41"/>
      <c r="AK53" s="41"/>
      <c r="AL53" s="41"/>
      <c r="AM53" s="41"/>
      <c r="AN53" s="41"/>
      <c r="AO53" s="41"/>
      <c r="AP53" s="41"/>
      <c r="AQ53" s="41"/>
      <c r="AR53" s="41"/>
      <c r="AS53" s="41"/>
      <c r="AT53" s="41"/>
      <c r="AU53" s="40"/>
      <c r="AV53" s="40"/>
      <c r="AW53" s="40"/>
      <c r="AX53" s="40"/>
      <c r="AY53" s="40"/>
      <c r="AZ53" s="40"/>
      <c r="BA53" s="40"/>
      <c r="BB53" s="40"/>
      <c r="BC53" s="40"/>
      <c r="BD53" s="40"/>
      <c r="BE53" s="40"/>
      <c r="BF53" s="40"/>
      <c r="BG53" s="40"/>
      <c r="BH53" s="40"/>
      <c r="BI53" s="40"/>
      <c r="BJ53" s="40"/>
      <c r="BK53" s="40"/>
      <c r="BL53" s="40"/>
      <c r="BM53" s="40"/>
      <c r="BN53" s="40"/>
      <c r="BO53" s="40"/>
      <c r="BP53" s="40"/>
      <c r="BQ53" s="40"/>
      <c r="BR53" s="40"/>
      <c r="BS53" s="40"/>
      <c r="BT53" s="40"/>
      <c r="BU53" s="40"/>
      <c r="BV53" s="40"/>
      <c r="BW53" s="40"/>
      <c r="BX53" s="40"/>
      <c r="BY53" s="40"/>
      <c r="BZ53" s="40"/>
      <c r="CA53" s="40"/>
      <c r="CB53" s="40"/>
    </row>
    <row r="54" spans="1:80" ht="15" customHeight="1" x14ac:dyDescent="0.25">
      <c r="A54" s="40"/>
      <c r="B54" s="41"/>
      <c r="C54" s="41"/>
      <c r="D54" s="41"/>
      <c r="E54" s="41"/>
      <c r="F54" s="41"/>
      <c r="G54" s="41"/>
      <c r="H54" s="41"/>
      <c r="I54" s="41"/>
      <c r="J54" s="41"/>
      <c r="K54" s="41"/>
      <c r="L54" s="41"/>
      <c r="M54" s="41"/>
      <c r="N54" s="41"/>
      <c r="O54" s="41"/>
      <c r="P54" s="41"/>
      <c r="Q54" s="41"/>
      <c r="R54" s="41"/>
      <c r="S54" s="41"/>
      <c r="T54" s="41"/>
      <c r="U54" s="41"/>
      <c r="V54" s="41"/>
      <c r="W54" s="41"/>
      <c r="X54" s="41"/>
      <c r="Y54" s="41"/>
      <c r="Z54" s="41"/>
      <c r="AA54" s="41"/>
      <c r="AB54" s="41"/>
      <c r="AC54" s="41"/>
      <c r="AD54" s="41"/>
      <c r="AE54" s="41"/>
      <c r="AF54" s="41"/>
      <c r="AG54" s="41"/>
      <c r="AH54" s="41"/>
      <c r="AI54" s="41"/>
      <c r="AJ54" s="41"/>
      <c r="AK54" s="41"/>
      <c r="AL54" s="41"/>
      <c r="AM54" s="41"/>
      <c r="AN54" s="41"/>
      <c r="AO54" s="41"/>
      <c r="AP54" s="41"/>
      <c r="AQ54" s="41"/>
      <c r="AR54" s="41"/>
      <c r="AS54" s="41"/>
      <c r="AT54" s="41"/>
      <c r="AU54" s="40"/>
      <c r="AV54" s="40"/>
      <c r="AW54" s="40"/>
      <c r="AX54" s="40"/>
      <c r="AY54" s="40"/>
      <c r="AZ54" s="40"/>
      <c r="BA54" s="40"/>
      <c r="BB54" s="40"/>
      <c r="BC54" s="40"/>
      <c r="BD54" s="40"/>
      <c r="BE54" s="40"/>
      <c r="BF54" s="40"/>
      <c r="BG54" s="40"/>
      <c r="BH54" s="40"/>
      <c r="BI54" s="40"/>
      <c r="BJ54" s="40"/>
      <c r="BK54" s="40"/>
      <c r="BL54" s="40"/>
      <c r="BM54" s="40"/>
      <c r="BN54" s="40"/>
      <c r="BO54" s="40"/>
      <c r="BP54" s="40"/>
      <c r="BQ54" s="40"/>
      <c r="BR54" s="40"/>
      <c r="BS54" s="40"/>
      <c r="BT54" s="40"/>
      <c r="BU54" s="40"/>
      <c r="BV54" s="40"/>
      <c r="BW54" s="40"/>
      <c r="BX54" s="40"/>
      <c r="BY54" s="40"/>
      <c r="BZ54" s="40"/>
      <c r="CA54" s="40"/>
      <c r="CB54" s="40"/>
    </row>
    <row r="55" spans="1:80" x14ac:dyDescent="0.25">
      <c r="A55" s="40"/>
      <c r="B55" s="40"/>
      <c r="C55" s="40"/>
      <c r="D55" s="40"/>
      <c r="E55" s="40"/>
      <c r="F55" s="40"/>
      <c r="G55" s="40"/>
      <c r="H55" s="40"/>
      <c r="I55" s="40"/>
      <c r="J55" s="40"/>
      <c r="K55" s="40"/>
      <c r="L55" s="40"/>
      <c r="M55" s="40"/>
      <c r="N55" s="40"/>
      <c r="O55" s="40"/>
      <c r="P55" s="40"/>
      <c r="Q55" s="40"/>
      <c r="R55" s="40"/>
      <c r="S55" s="40"/>
      <c r="T55" s="40"/>
      <c r="U55" s="40"/>
      <c r="V55" s="40"/>
      <c r="W55" s="40"/>
      <c r="X55" s="40"/>
      <c r="Y55" s="40"/>
      <c r="Z55" s="40"/>
      <c r="AA55" s="40"/>
      <c r="AB55" s="40"/>
      <c r="AC55" s="40"/>
      <c r="AD55" s="40"/>
      <c r="AE55" s="40"/>
      <c r="AF55" s="40"/>
      <c r="AG55" s="40"/>
      <c r="AH55" s="40"/>
      <c r="AI55" s="40"/>
      <c r="AJ55" s="40"/>
      <c r="AK55" s="40"/>
      <c r="AL55" s="40"/>
      <c r="AM55" s="40"/>
      <c r="AN55" s="40"/>
      <c r="AO55" s="40"/>
      <c r="AP55" s="40"/>
      <c r="AQ55" s="40"/>
      <c r="AR55" s="40"/>
      <c r="AS55" s="40"/>
      <c r="AT55" s="40"/>
      <c r="AU55" s="40"/>
      <c r="AV55" s="40"/>
      <c r="AW55" s="40"/>
      <c r="AX55" s="40"/>
      <c r="AY55" s="40"/>
      <c r="AZ55" s="40"/>
      <c r="BA55" s="40"/>
      <c r="BB55" s="40"/>
      <c r="BC55" s="40"/>
      <c r="BD55" s="40"/>
      <c r="BE55" s="40"/>
      <c r="BF55" s="40"/>
      <c r="BG55" s="40"/>
      <c r="BH55" s="40"/>
      <c r="BI55" s="40"/>
      <c r="BJ55" s="40"/>
      <c r="BK55" s="40"/>
      <c r="BL55" s="40"/>
      <c r="BM55" s="40"/>
      <c r="BN55" s="40"/>
      <c r="BO55" s="40"/>
      <c r="BP55" s="40"/>
      <c r="BQ55" s="40"/>
      <c r="BR55" s="40"/>
      <c r="BS55" s="40"/>
      <c r="BT55" s="40"/>
      <c r="BU55" s="40"/>
      <c r="BV55" s="40"/>
      <c r="BW55" s="40"/>
      <c r="BX55" s="40"/>
      <c r="BY55" s="40"/>
      <c r="BZ55" s="40"/>
      <c r="CA55" s="40"/>
      <c r="CB55" s="40"/>
    </row>
    <row r="56" spans="1:80" x14ac:dyDescent="0.25">
      <c r="A56" s="40"/>
      <c r="B56" s="40"/>
      <c r="C56" s="40"/>
      <c r="D56" s="40"/>
      <c r="E56" s="40"/>
      <c r="F56" s="40"/>
      <c r="G56" s="40"/>
      <c r="H56" s="40"/>
      <c r="I56" s="40"/>
      <c r="J56" s="40"/>
      <c r="K56" s="40"/>
      <c r="L56" s="40"/>
      <c r="M56" s="40"/>
      <c r="N56" s="40"/>
      <c r="O56" s="40"/>
      <c r="P56" s="40"/>
      <c r="Q56" s="40"/>
      <c r="R56" s="40"/>
      <c r="S56" s="40"/>
      <c r="T56" s="40"/>
      <c r="U56" s="40"/>
      <c r="V56" s="40"/>
      <c r="W56" s="40"/>
      <c r="X56" s="40"/>
      <c r="Y56" s="40"/>
      <c r="Z56" s="40"/>
      <c r="AA56" s="40"/>
      <c r="AB56" s="40"/>
      <c r="AC56" s="40"/>
      <c r="AD56" s="40"/>
      <c r="AE56" s="40"/>
      <c r="AF56" s="40"/>
      <c r="AG56" s="40"/>
      <c r="AH56" s="40"/>
      <c r="AI56" s="40"/>
      <c r="AJ56" s="40"/>
      <c r="AK56" s="40"/>
      <c r="AL56" s="40"/>
      <c r="AM56" s="40"/>
      <c r="AN56" s="40"/>
      <c r="AO56" s="40"/>
      <c r="AP56" s="40"/>
      <c r="AQ56" s="40"/>
      <c r="AR56" s="40"/>
      <c r="AS56" s="40"/>
      <c r="AT56" s="40"/>
      <c r="AU56" s="40"/>
      <c r="AV56" s="40"/>
      <c r="AW56" s="40"/>
      <c r="AX56" s="40"/>
      <c r="AY56" s="40"/>
      <c r="AZ56" s="40"/>
      <c r="BA56" s="40"/>
      <c r="BB56" s="40"/>
      <c r="BC56" s="40"/>
      <c r="BD56" s="40"/>
      <c r="BE56" s="40"/>
      <c r="BF56" s="40"/>
      <c r="BG56" s="40"/>
      <c r="BH56" s="40"/>
      <c r="BI56" s="40"/>
      <c r="BJ56" s="40"/>
      <c r="BK56" s="40"/>
      <c r="BL56" s="40"/>
      <c r="BM56" s="40"/>
      <c r="BN56" s="40"/>
      <c r="BO56" s="40"/>
      <c r="BP56" s="40"/>
      <c r="BQ56" s="40"/>
      <c r="BR56" s="40"/>
      <c r="BS56" s="40"/>
      <c r="BT56" s="40"/>
      <c r="BU56" s="40"/>
      <c r="BV56" s="40"/>
      <c r="BW56" s="40"/>
      <c r="BX56" s="40"/>
      <c r="BY56" s="40"/>
      <c r="BZ56" s="40"/>
      <c r="CA56" s="40"/>
      <c r="CB56" s="40"/>
    </row>
    <row r="57" spans="1:80" x14ac:dyDescent="0.25">
      <c r="A57" s="40"/>
      <c r="B57" s="40"/>
      <c r="C57" s="40"/>
      <c r="D57" s="40"/>
      <c r="E57" s="40"/>
      <c r="F57" s="40"/>
      <c r="G57" s="40"/>
      <c r="H57" s="40"/>
      <c r="I57" s="40"/>
      <c r="J57" s="40"/>
      <c r="K57" s="40"/>
      <c r="L57" s="40"/>
      <c r="M57" s="40"/>
      <c r="N57" s="40"/>
      <c r="O57" s="40"/>
      <c r="P57" s="40"/>
      <c r="Q57" s="40"/>
      <c r="R57" s="40"/>
      <c r="S57" s="40"/>
      <c r="T57" s="40"/>
      <c r="U57" s="40"/>
      <c r="V57" s="40"/>
      <c r="W57" s="40"/>
      <c r="X57" s="40"/>
      <c r="Y57" s="40"/>
      <c r="Z57" s="40"/>
      <c r="AA57" s="40"/>
      <c r="AB57" s="40"/>
      <c r="AC57" s="40"/>
      <c r="AD57" s="40"/>
      <c r="AE57" s="40"/>
      <c r="AF57" s="40"/>
      <c r="AG57" s="40"/>
      <c r="AH57" s="40"/>
      <c r="AI57" s="40"/>
      <c r="AJ57" s="40"/>
      <c r="AK57" s="40"/>
      <c r="AL57" s="40"/>
      <c r="AM57" s="40"/>
      <c r="AN57" s="40"/>
      <c r="AO57" s="40"/>
      <c r="AP57" s="40"/>
      <c r="AQ57" s="40"/>
      <c r="AR57" s="40"/>
      <c r="AS57" s="40"/>
      <c r="AT57" s="40"/>
      <c r="AU57" s="40"/>
      <c r="AV57" s="40"/>
      <c r="AW57" s="40"/>
      <c r="AX57" s="40"/>
      <c r="AY57" s="40"/>
      <c r="AZ57" s="40"/>
      <c r="BA57" s="40"/>
      <c r="BB57" s="40"/>
      <c r="BC57" s="40"/>
      <c r="BD57" s="40"/>
      <c r="BE57" s="40"/>
      <c r="BF57" s="40"/>
      <c r="BG57" s="40"/>
      <c r="BH57" s="40"/>
      <c r="BI57" s="40"/>
      <c r="BJ57" s="40"/>
      <c r="BK57" s="40"/>
      <c r="BL57" s="40"/>
      <c r="BM57" s="40"/>
      <c r="BN57" s="40"/>
      <c r="BO57" s="40"/>
      <c r="BP57" s="40"/>
      <c r="BQ57" s="40"/>
      <c r="BR57" s="40"/>
      <c r="BS57" s="40"/>
      <c r="BT57" s="40"/>
      <c r="BU57" s="40"/>
      <c r="BV57" s="40"/>
      <c r="BW57" s="40"/>
      <c r="BX57" s="40"/>
      <c r="BY57" s="40"/>
      <c r="BZ57" s="40"/>
      <c r="CA57" s="40"/>
      <c r="CB57" s="40"/>
    </row>
    <row r="58" spans="1:80" x14ac:dyDescent="0.25">
      <c r="A58" s="40"/>
      <c r="B58" s="40"/>
      <c r="C58" s="40"/>
      <c r="D58" s="40"/>
      <c r="E58" s="40"/>
      <c r="F58" s="40"/>
      <c r="G58" s="40"/>
      <c r="H58" s="40"/>
      <c r="I58" s="40"/>
      <c r="J58" s="40"/>
      <c r="K58" s="40"/>
      <c r="L58" s="40"/>
      <c r="M58" s="40"/>
      <c r="N58" s="40"/>
      <c r="O58" s="40"/>
      <c r="P58" s="40"/>
      <c r="Q58" s="40"/>
      <c r="R58" s="40"/>
      <c r="S58" s="40"/>
      <c r="T58" s="40"/>
      <c r="U58" s="40"/>
      <c r="V58" s="40"/>
      <c r="W58" s="40"/>
      <c r="X58" s="40"/>
      <c r="Y58" s="40"/>
      <c r="Z58" s="40"/>
      <c r="AA58" s="40"/>
      <c r="AB58" s="40"/>
      <c r="AC58" s="40"/>
      <c r="AD58" s="40"/>
      <c r="AE58" s="40"/>
      <c r="AF58" s="40"/>
      <c r="AG58" s="40"/>
      <c r="AH58" s="40"/>
      <c r="AI58" s="40"/>
      <c r="AJ58" s="40"/>
      <c r="AK58" s="40"/>
      <c r="AL58" s="40"/>
      <c r="AM58" s="40"/>
      <c r="AN58" s="40"/>
      <c r="AO58" s="40"/>
      <c r="AP58" s="40"/>
      <c r="AQ58" s="40"/>
      <c r="AR58" s="40"/>
      <c r="AS58" s="40"/>
      <c r="AT58" s="40"/>
      <c r="AU58" s="40"/>
      <c r="AV58" s="40"/>
      <c r="AW58" s="40"/>
      <c r="AX58" s="40"/>
      <c r="AY58" s="40"/>
      <c r="AZ58" s="40"/>
      <c r="BA58" s="40"/>
      <c r="BB58" s="40"/>
      <c r="BC58" s="40"/>
      <c r="BD58" s="40"/>
      <c r="BE58" s="40"/>
      <c r="BF58" s="40"/>
      <c r="BG58" s="40"/>
      <c r="BH58" s="40"/>
      <c r="BI58" s="40"/>
      <c r="BJ58" s="40"/>
      <c r="BK58" s="40"/>
      <c r="BL58" s="40"/>
      <c r="BM58" s="40"/>
      <c r="BN58" s="40"/>
      <c r="BO58" s="40"/>
      <c r="BP58" s="40"/>
      <c r="BQ58" s="40"/>
      <c r="BR58" s="40"/>
      <c r="BS58" s="40"/>
      <c r="BT58" s="40"/>
      <c r="BU58" s="40"/>
      <c r="BV58" s="40"/>
      <c r="BW58" s="40"/>
      <c r="BX58" s="40"/>
      <c r="BY58" s="40"/>
      <c r="BZ58" s="40"/>
      <c r="CA58" s="40"/>
      <c r="CB58" s="40"/>
    </row>
    <row r="59" spans="1:80" x14ac:dyDescent="0.25">
      <c r="A59" s="40"/>
      <c r="B59" s="40"/>
      <c r="C59" s="40"/>
      <c r="D59" s="40"/>
      <c r="E59" s="40"/>
      <c r="F59" s="40"/>
      <c r="G59" s="40"/>
      <c r="H59" s="40"/>
      <c r="I59" s="40"/>
      <c r="J59" s="40"/>
      <c r="K59" s="40"/>
      <c r="L59" s="40"/>
      <c r="M59" s="40"/>
      <c r="N59" s="40"/>
      <c r="O59" s="40"/>
      <c r="P59" s="40"/>
      <c r="Q59" s="40"/>
      <c r="R59" s="40"/>
      <c r="S59" s="40"/>
      <c r="T59" s="40"/>
      <c r="U59" s="40"/>
      <c r="V59" s="40"/>
      <c r="W59" s="40"/>
      <c r="X59" s="40"/>
      <c r="Y59" s="40"/>
      <c r="Z59" s="40"/>
      <c r="AA59" s="40"/>
      <c r="AB59" s="40"/>
      <c r="AC59" s="40"/>
      <c r="AD59" s="40"/>
      <c r="AE59" s="40"/>
      <c r="AF59" s="40"/>
      <c r="AG59" s="40"/>
      <c r="AH59" s="40"/>
      <c r="AI59" s="40"/>
      <c r="AJ59" s="40"/>
      <c r="AK59" s="40"/>
      <c r="AL59" s="40"/>
      <c r="AM59" s="40"/>
      <c r="AN59" s="40"/>
      <c r="AO59" s="40"/>
      <c r="AP59" s="40"/>
      <c r="AQ59" s="40"/>
      <c r="AR59" s="40"/>
      <c r="AS59" s="40"/>
      <c r="AT59" s="40"/>
      <c r="AU59" s="40"/>
      <c r="AV59" s="40"/>
      <c r="AW59" s="40"/>
      <c r="AX59" s="40"/>
      <c r="AY59" s="40"/>
      <c r="AZ59" s="40"/>
      <c r="BA59" s="40"/>
      <c r="BB59" s="40"/>
      <c r="BC59" s="40"/>
      <c r="BD59" s="40"/>
      <c r="BE59" s="40"/>
      <c r="BF59" s="40"/>
      <c r="BG59" s="40"/>
      <c r="BH59" s="40"/>
      <c r="BI59" s="40"/>
      <c r="BJ59" s="40"/>
      <c r="BK59" s="40"/>
      <c r="BL59" s="40"/>
      <c r="BM59" s="40"/>
      <c r="BN59" s="40"/>
      <c r="BO59" s="40"/>
      <c r="BP59" s="40"/>
      <c r="BQ59" s="40"/>
      <c r="BR59" s="40"/>
      <c r="BS59" s="40"/>
      <c r="BT59" s="40"/>
      <c r="BU59" s="40"/>
      <c r="BV59" s="40"/>
      <c r="BW59" s="40"/>
      <c r="BX59" s="40"/>
      <c r="BY59" s="40"/>
      <c r="BZ59" s="40"/>
      <c r="CA59" s="40"/>
      <c r="CB59" s="40"/>
    </row>
    <row r="60" spans="1:80" x14ac:dyDescent="0.25">
      <c r="A60" s="40"/>
      <c r="B60" s="40"/>
      <c r="C60" s="40"/>
      <c r="D60" s="40"/>
      <c r="E60" s="40"/>
      <c r="F60" s="40"/>
      <c r="G60" s="40"/>
      <c r="H60" s="40"/>
      <c r="I60" s="40"/>
      <c r="J60" s="40"/>
      <c r="K60" s="40"/>
      <c r="L60" s="40"/>
      <c r="M60" s="40"/>
      <c r="N60" s="40"/>
      <c r="O60" s="40"/>
      <c r="P60" s="40"/>
      <c r="Q60" s="40"/>
      <c r="R60" s="40"/>
      <c r="S60" s="40"/>
      <c r="T60" s="40"/>
      <c r="U60" s="40"/>
      <c r="V60" s="40"/>
      <c r="W60" s="40"/>
      <c r="X60" s="40"/>
      <c r="Y60" s="40"/>
      <c r="Z60" s="40"/>
      <c r="AA60" s="40"/>
      <c r="AB60" s="40"/>
      <c r="AC60" s="40"/>
      <c r="AD60" s="40"/>
      <c r="AE60" s="40"/>
      <c r="AF60" s="40"/>
      <c r="AG60" s="40"/>
      <c r="AH60" s="40"/>
      <c r="AI60" s="40"/>
      <c r="AJ60" s="40"/>
      <c r="AK60" s="40"/>
      <c r="AL60" s="40"/>
      <c r="AM60" s="40"/>
      <c r="AN60" s="40"/>
      <c r="AO60" s="40"/>
      <c r="AP60" s="40"/>
      <c r="AQ60" s="40"/>
      <c r="AR60" s="40"/>
      <c r="AS60" s="40"/>
      <c r="AT60" s="40"/>
      <c r="AU60" s="40"/>
      <c r="AV60" s="40"/>
      <c r="AW60" s="40"/>
      <c r="AX60" s="40"/>
      <c r="AY60" s="40"/>
      <c r="AZ60" s="40"/>
      <c r="BA60" s="40"/>
      <c r="BB60" s="40"/>
      <c r="BC60" s="40"/>
      <c r="BD60" s="40"/>
      <c r="BE60" s="40"/>
      <c r="BF60" s="40"/>
      <c r="BG60" s="40"/>
      <c r="BH60" s="40"/>
      <c r="BI60" s="40"/>
      <c r="BJ60" s="40"/>
      <c r="BK60" s="40"/>
      <c r="BL60" s="40"/>
      <c r="BM60" s="40"/>
      <c r="BN60" s="40"/>
      <c r="BO60" s="40"/>
      <c r="BP60" s="40"/>
      <c r="BQ60" s="40"/>
      <c r="BR60" s="40"/>
      <c r="BS60" s="40"/>
      <c r="BT60" s="40"/>
      <c r="BU60" s="40"/>
      <c r="BV60" s="40"/>
      <c r="BW60" s="40"/>
      <c r="BX60" s="40"/>
      <c r="BY60" s="40"/>
      <c r="BZ60" s="40"/>
      <c r="CA60" s="40"/>
      <c r="CB60" s="40"/>
    </row>
    <row r="61" spans="1:80" x14ac:dyDescent="0.25">
      <c r="A61" s="40"/>
      <c r="B61" s="40"/>
      <c r="C61" s="40"/>
      <c r="D61" s="40"/>
      <c r="E61" s="40"/>
      <c r="F61" s="40"/>
      <c r="G61" s="40"/>
      <c r="H61" s="40"/>
      <c r="I61" s="40"/>
      <c r="J61" s="40"/>
      <c r="K61" s="40"/>
      <c r="L61" s="40"/>
      <c r="M61" s="40"/>
      <c r="N61" s="40"/>
      <c r="O61" s="40"/>
      <c r="P61" s="40"/>
      <c r="Q61" s="40"/>
      <c r="R61" s="40"/>
      <c r="S61" s="40"/>
      <c r="T61" s="40"/>
      <c r="U61" s="40"/>
      <c r="V61" s="40"/>
      <c r="W61" s="40"/>
      <c r="X61" s="40"/>
      <c r="Y61" s="40"/>
      <c r="Z61" s="40"/>
      <c r="AA61" s="40"/>
      <c r="AB61" s="40"/>
      <c r="AC61" s="40"/>
      <c r="AD61" s="40"/>
      <c r="AE61" s="40"/>
      <c r="AF61" s="40"/>
      <c r="AG61" s="40"/>
      <c r="AH61" s="40"/>
      <c r="AI61" s="40"/>
      <c r="AJ61" s="40"/>
      <c r="AK61" s="40"/>
      <c r="AL61" s="40"/>
      <c r="AM61" s="40"/>
      <c r="AN61" s="40"/>
      <c r="AO61" s="40"/>
      <c r="AP61" s="40"/>
      <c r="AQ61" s="40"/>
      <c r="AR61" s="40"/>
      <c r="AS61" s="40"/>
      <c r="AT61" s="40"/>
      <c r="AU61" s="40"/>
      <c r="AV61" s="40"/>
      <c r="AW61" s="40"/>
      <c r="AX61" s="40"/>
      <c r="AY61" s="40"/>
      <c r="AZ61" s="40"/>
      <c r="BA61" s="40"/>
      <c r="BB61" s="40"/>
      <c r="BC61" s="40"/>
      <c r="BD61" s="40"/>
      <c r="BE61" s="40"/>
      <c r="BF61" s="40"/>
      <c r="BG61" s="40"/>
      <c r="BH61" s="40"/>
      <c r="BI61" s="40"/>
      <c r="BJ61" s="40"/>
      <c r="BK61" s="40"/>
      <c r="BL61" s="40"/>
      <c r="BM61" s="40"/>
      <c r="BN61" s="40"/>
      <c r="BO61" s="40"/>
      <c r="BP61" s="40"/>
      <c r="BQ61" s="40"/>
      <c r="BR61" s="40"/>
      <c r="BS61" s="40"/>
      <c r="BT61" s="40"/>
      <c r="BU61" s="40"/>
      <c r="BV61" s="40"/>
      <c r="BW61" s="40"/>
      <c r="BX61" s="40"/>
      <c r="BY61" s="40"/>
      <c r="BZ61" s="40"/>
      <c r="CA61" s="40"/>
      <c r="CB61" s="40"/>
    </row>
    <row r="62" spans="1:80" x14ac:dyDescent="0.25">
      <c r="A62" s="40"/>
      <c r="B62" s="40"/>
      <c r="C62" s="40"/>
      <c r="D62" s="40"/>
      <c r="E62" s="40"/>
      <c r="F62" s="40"/>
      <c r="G62" s="40"/>
      <c r="H62" s="40"/>
      <c r="I62" s="40"/>
      <c r="J62" s="40"/>
      <c r="K62" s="40"/>
      <c r="L62" s="40"/>
      <c r="M62" s="40"/>
      <c r="N62" s="40"/>
      <c r="O62" s="40"/>
      <c r="P62" s="40"/>
      <c r="Q62" s="40"/>
      <c r="R62" s="40"/>
      <c r="S62" s="40"/>
      <c r="T62" s="40"/>
      <c r="U62" s="40"/>
      <c r="V62" s="40"/>
      <c r="W62" s="40"/>
      <c r="X62" s="40"/>
      <c r="Y62" s="40"/>
      <c r="Z62" s="40"/>
      <c r="AA62" s="40"/>
      <c r="AB62" s="40"/>
      <c r="AC62" s="40"/>
      <c r="AD62" s="40"/>
      <c r="AE62" s="40"/>
      <c r="AF62" s="40"/>
      <c r="AG62" s="40"/>
      <c r="AH62" s="40"/>
      <c r="AI62" s="40"/>
      <c r="AJ62" s="40"/>
      <c r="AK62" s="40"/>
      <c r="AL62" s="40"/>
      <c r="AM62" s="40"/>
      <c r="AN62" s="40"/>
      <c r="AO62" s="40"/>
      <c r="AP62" s="40"/>
      <c r="AQ62" s="40"/>
      <c r="AR62" s="40"/>
      <c r="AS62" s="40"/>
      <c r="AT62" s="40"/>
      <c r="AU62" s="40"/>
      <c r="AV62" s="40"/>
      <c r="AW62" s="40"/>
      <c r="AX62" s="40"/>
      <c r="AY62" s="40"/>
      <c r="AZ62" s="40"/>
      <c r="BA62" s="40"/>
      <c r="BB62" s="40"/>
      <c r="BC62" s="40"/>
      <c r="BD62" s="40"/>
      <c r="BE62" s="40"/>
      <c r="BF62" s="40"/>
      <c r="BG62" s="40"/>
      <c r="BH62" s="40"/>
      <c r="BI62" s="40"/>
      <c r="BJ62" s="40"/>
      <c r="BK62" s="40"/>
      <c r="BL62" s="40"/>
      <c r="BM62" s="40"/>
      <c r="BN62" s="40"/>
      <c r="BO62" s="40"/>
      <c r="BP62" s="40"/>
      <c r="BQ62" s="40"/>
      <c r="BR62" s="40"/>
      <c r="BS62" s="40"/>
      <c r="BT62" s="40"/>
      <c r="BU62" s="40"/>
      <c r="BV62" s="40"/>
      <c r="BW62" s="40"/>
      <c r="BX62" s="40"/>
      <c r="BY62" s="40"/>
      <c r="BZ62" s="40"/>
      <c r="CA62" s="40"/>
      <c r="CB62" s="40"/>
    </row>
    <row r="63" spans="1:80" x14ac:dyDescent="0.25">
      <c r="A63" s="40"/>
      <c r="B63" s="40"/>
      <c r="C63" s="40"/>
      <c r="D63" s="40"/>
      <c r="E63" s="40"/>
      <c r="F63" s="40"/>
      <c r="G63" s="40"/>
      <c r="H63" s="40"/>
      <c r="I63" s="40"/>
      <c r="J63" s="40"/>
      <c r="K63" s="40"/>
      <c r="L63" s="40"/>
      <c r="M63" s="40"/>
      <c r="N63" s="40"/>
      <c r="O63" s="40"/>
      <c r="P63" s="40"/>
      <c r="Q63" s="40"/>
      <c r="R63" s="40"/>
      <c r="S63" s="40"/>
      <c r="T63" s="40"/>
      <c r="U63" s="40"/>
      <c r="V63" s="40"/>
      <c r="W63" s="40"/>
      <c r="X63" s="40"/>
      <c r="Y63" s="40"/>
      <c r="Z63" s="40"/>
      <c r="AA63" s="40"/>
      <c r="AB63" s="40"/>
      <c r="AC63" s="40"/>
      <c r="AD63" s="40"/>
      <c r="AE63" s="40"/>
      <c r="AF63" s="40"/>
      <c r="AG63" s="40"/>
      <c r="AH63" s="40"/>
      <c r="AI63" s="40"/>
      <c r="AJ63" s="40"/>
      <c r="AK63" s="40"/>
      <c r="AL63" s="40"/>
      <c r="AM63" s="40"/>
      <c r="AN63" s="40"/>
      <c r="AO63" s="40"/>
      <c r="AP63" s="40"/>
      <c r="AQ63" s="40"/>
      <c r="AR63" s="40"/>
      <c r="AS63" s="40"/>
      <c r="AT63" s="40"/>
      <c r="AU63" s="40"/>
      <c r="AV63" s="40"/>
      <c r="AW63" s="40"/>
      <c r="AX63" s="40"/>
      <c r="AY63" s="40"/>
      <c r="AZ63" s="40"/>
      <c r="BA63" s="40"/>
      <c r="BB63" s="40"/>
      <c r="BC63" s="40"/>
      <c r="BD63" s="40"/>
      <c r="BE63" s="40"/>
      <c r="BF63" s="40"/>
      <c r="BG63" s="40"/>
      <c r="BH63" s="40"/>
      <c r="BI63" s="40"/>
      <c r="BJ63" s="40"/>
      <c r="BK63" s="40"/>
      <c r="BL63" s="40"/>
      <c r="BM63" s="40"/>
      <c r="BN63" s="40"/>
      <c r="BO63" s="40"/>
      <c r="BP63" s="40"/>
      <c r="BQ63" s="40"/>
      <c r="BR63" s="40"/>
      <c r="BS63" s="40"/>
      <c r="BT63" s="40"/>
      <c r="BU63" s="40"/>
      <c r="BV63" s="40"/>
      <c r="BW63" s="40"/>
      <c r="BX63" s="40"/>
      <c r="BY63" s="40"/>
      <c r="BZ63" s="40"/>
      <c r="CA63" s="40"/>
      <c r="CB63" s="40"/>
    </row>
    <row r="64" spans="1:80" x14ac:dyDescent="0.25">
      <c r="A64" s="40"/>
      <c r="B64" s="40"/>
      <c r="C64" s="40"/>
      <c r="D64" s="40"/>
      <c r="E64" s="40"/>
      <c r="F64" s="40"/>
      <c r="G64" s="40"/>
      <c r="H64" s="40"/>
      <c r="I64" s="40"/>
      <c r="J64" s="40"/>
      <c r="K64" s="40"/>
      <c r="L64" s="40"/>
      <c r="M64" s="40"/>
      <c r="N64" s="40"/>
      <c r="O64" s="40"/>
      <c r="P64" s="40"/>
      <c r="Q64" s="40"/>
      <c r="R64" s="40"/>
      <c r="S64" s="40"/>
      <c r="T64" s="40"/>
      <c r="U64" s="40"/>
      <c r="V64" s="40"/>
      <c r="W64" s="40"/>
      <c r="X64" s="40"/>
      <c r="Y64" s="40"/>
      <c r="Z64" s="40"/>
      <c r="AA64" s="40"/>
      <c r="AB64" s="40"/>
      <c r="AC64" s="40"/>
      <c r="AD64" s="40"/>
      <c r="AE64" s="40"/>
      <c r="AF64" s="40"/>
      <c r="AG64" s="40"/>
      <c r="AH64" s="40"/>
      <c r="AI64" s="40"/>
      <c r="AJ64" s="40"/>
      <c r="AK64" s="40"/>
      <c r="AL64" s="40"/>
      <c r="AM64" s="40"/>
      <c r="AN64" s="40"/>
      <c r="AO64" s="40"/>
      <c r="AP64" s="40"/>
      <c r="AQ64" s="40"/>
      <c r="AR64" s="40"/>
      <c r="AS64" s="40"/>
      <c r="AT64" s="40"/>
      <c r="AU64" s="40"/>
      <c r="AV64" s="40"/>
      <c r="AW64" s="40"/>
      <c r="AX64" s="40"/>
      <c r="AY64" s="40"/>
      <c r="AZ64" s="40"/>
      <c r="BA64" s="40"/>
      <c r="BB64" s="40"/>
      <c r="BC64" s="40"/>
      <c r="BD64" s="40"/>
      <c r="BE64" s="40"/>
      <c r="BF64" s="40"/>
      <c r="BG64" s="40"/>
      <c r="BH64" s="40"/>
      <c r="BI64" s="40"/>
      <c r="BJ64" s="40"/>
      <c r="BK64" s="40"/>
      <c r="BL64" s="40"/>
      <c r="BM64" s="40"/>
      <c r="BN64" s="40"/>
      <c r="BO64" s="40"/>
      <c r="BP64" s="40"/>
      <c r="BQ64" s="40"/>
      <c r="BR64" s="40"/>
      <c r="BS64" s="40"/>
      <c r="BT64" s="40"/>
      <c r="BU64" s="40"/>
      <c r="BV64" s="40"/>
      <c r="BW64" s="40"/>
      <c r="BX64" s="40"/>
      <c r="BY64" s="40"/>
      <c r="BZ64" s="40"/>
      <c r="CA64" s="40"/>
      <c r="CB64" s="40"/>
    </row>
    <row r="65" spans="1:80" x14ac:dyDescent="0.25">
      <c r="A65" s="40"/>
      <c r="B65" s="40"/>
      <c r="C65" s="40"/>
      <c r="D65" s="40"/>
      <c r="E65" s="40"/>
      <c r="F65" s="40"/>
      <c r="G65" s="40"/>
      <c r="H65" s="40"/>
      <c r="I65" s="40"/>
      <c r="J65" s="40"/>
      <c r="K65" s="40"/>
      <c r="L65" s="40"/>
      <c r="M65" s="40"/>
      <c r="N65" s="40"/>
      <c r="O65" s="40"/>
      <c r="P65" s="40"/>
      <c r="Q65" s="40"/>
      <c r="R65" s="40"/>
      <c r="S65" s="40"/>
      <c r="T65" s="40"/>
      <c r="U65" s="40"/>
      <c r="V65" s="40"/>
      <c r="W65" s="40"/>
      <c r="X65" s="40"/>
      <c r="Y65" s="40"/>
      <c r="Z65" s="40"/>
      <c r="AA65" s="40"/>
      <c r="AB65" s="40"/>
      <c r="AC65" s="40"/>
      <c r="AD65" s="40"/>
      <c r="AE65" s="40"/>
      <c r="AF65" s="40"/>
      <c r="AG65" s="40"/>
      <c r="AH65" s="40"/>
      <c r="AI65" s="40"/>
      <c r="AJ65" s="40"/>
      <c r="AK65" s="40"/>
      <c r="AL65" s="40"/>
      <c r="AM65" s="40"/>
      <c r="AN65" s="40"/>
      <c r="AO65" s="40"/>
      <c r="AP65" s="40"/>
      <c r="AQ65" s="40"/>
      <c r="AR65" s="40"/>
      <c r="AS65" s="40"/>
      <c r="AT65" s="40"/>
      <c r="AU65" s="40"/>
      <c r="AV65" s="40"/>
      <c r="AW65" s="40"/>
      <c r="AX65" s="40"/>
      <c r="AY65" s="40"/>
      <c r="AZ65" s="40"/>
      <c r="BA65" s="40"/>
      <c r="BB65" s="40"/>
      <c r="BC65" s="40"/>
      <c r="BD65" s="40"/>
      <c r="BE65" s="40"/>
      <c r="BF65" s="40"/>
      <c r="BG65" s="40"/>
      <c r="BH65" s="40"/>
      <c r="BI65" s="40"/>
      <c r="BJ65" s="40"/>
      <c r="BK65" s="40"/>
      <c r="BL65" s="40"/>
      <c r="BM65" s="40"/>
      <c r="BN65" s="40"/>
      <c r="BO65" s="40"/>
      <c r="BP65" s="40"/>
      <c r="BQ65" s="40"/>
      <c r="BR65" s="40"/>
      <c r="BS65" s="40"/>
      <c r="BT65" s="40"/>
      <c r="BU65" s="40"/>
      <c r="BV65" s="40"/>
      <c r="BW65" s="40"/>
      <c r="BX65" s="40"/>
      <c r="BY65" s="40"/>
      <c r="BZ65" s="40"/>
      <c r="CA65" s="40"/>
      <c r="CB65" s="40"/>
    </row>
    <row r="66" spans="1:80" x14ac:dyDescent="0.25">
      <c r="A66" s="40"/>
      <c r="B66" s="40"/>
      <c r="C66" s="40"/>
      <c r="D66" s="40"/>
      <c r="E66" s="40"/>
      <c r="F66" s="40"/>
      <c r="G66" s="40"/>
      <c r="H66" s="40"/>
      <c r="I66" s="40"/>
      <c r="J66" s="40"/>
      <c r="K66" s="40"/>
      <c r="L66" s="40"/>
      <c r="M66" s="40"/>
      <c r="N66" s="40"/>
      <c r="O66" s="40"/>
      <c r="P66" s="40"/>
      <c r="Q66" s="40"/>
      <c r="R66" s="40"/>
      <c r="S66" s="40"/>
      <c r="T66" s="40"/>
      <c r="U66" s="40"/>
      <c r="V66" s="40"/>
      <c r="W66" s="40"/>
      <c r="X66" s="40"/>
      <c r="Y66" s="40"/>
      <c r="Z66" s="40"/>
      <c r="AA66" s="40"/>
      <c r="AB66" s="40"/>
      <c r="AC66" s="40"/>
      <c r="AD66" s="40"/>
      <c r="AE66" s="40"/>
      <c r="AF66" s="40"/>
      <c r="AG66" s="40"/>
      <c r="AH66" s="40"/>
      <c r="AI66" s="40"/>
      <c r="AJ66" s="40"/>
      <c r="AK66" s="40"/>
      <c r="AL66" s="40"/>
      <c r="AM66" s="40"/>
      <c r="AN66" s="40"/>
      <c r="AO66" s="40"/>
      <c r="AP66" s="40"/>
      <c r="AQ66" s="40"/>
      <c r="AR66" s="40"/>
      <c r="AS66" s="40"/>
      <c r="AT66" s="40"/>
      <c r="AU66" s="40"/>
      <c r="AV66" s="40"/>
      <c r="AW66" s="40"/>
      <c r="AX66" s="40"/>
      <c r="AY66" s="40"/>
      <c r="AZ66" s="40"/>
      <c r="BA66" s="40"/>
      <c r="BB66" s="40"/>
      <c r="BC66" s="40"/>
      <c r="BD66" s="40"/>
      <c r="BE66" s="40"/>
      <c r="BF66" s="40"/>
      <c r="BG66" s="40"/>
      <c r="BH66" s="40"/>
      <c r="BI66" s="40"/>
      <c r="BJ66" s="40"/>
      <c r="BK66" s="40"/>
      <c r="BL66" s="40"/>
      <c r="BM66" s="40"/>
      <c r="BN66" s="40"/>
      <c r="BO66" s="40"/>
      <c r="BP66" s="40"/>
      <c r="BQ66" s="40"/>
      <c r="BR66" s="40"/>
      <c r="BS66" s="40"/>
      <c r="BT66" s="40"/>
      <c r="BU66" s="40"/>
      <c r="BV66" s="40"/>
      <c r="BW66" s="40"/>
      <c r="BX66" s="40"/>
      <c r="BY66" s="40"/>
      <c r="BZ66" s="40"/>
      <c r="CA66" s="40"/>
      <c r="CB66" s="40"/>
    </row>
    <row r="67" spans="1:80" x14ac:dyDescent="0.25">
      <c r="A67" s="40"/>
      <c r="B67" s="40"/>
      <c r="C67" s="40"/>
      <c r="D67" s="40"/>
      <c r="E67" s="40"/>
      <c r="F67" s="40"/>
      <c r="G67" s="40"/>
      <c r="H67" s="40"/>
      <c r="I67" s="40"/>
      <c r="J67" s="40"/>
      <c r="K67" s="40"/>
      <c r="L67" s="40"/>
      <c r="M67" s="40"/>
      <c r="N67" s="40"/>
      <c r="O67" s="40"/>
      <c r="P67" s="40"/>
      <c r="Q67" s="40"/>
      <c r="R67" s="40"/>
      <c r="S67" s="40"/>
      <c r="T67" s="40"/>
      <c r="U67" s="40"/>
      <c r="V67" s="40"/>
      <c r="W67" s="40"/>
      <c r="X67" s="40"/>
      <c r="Y67" s="40"/>
      <c r="Z67" s="40"/>
      <c r="AA67" s="40"/>
      <c r="AB67" s="40"/>
      <c r="AC67" s="40"/>
      <c r="AD67" s="40"/>
      <c r="AE67" s="40"/>
      <c r="AF67" s="40"/>
      <c r="AG67" s="40"/>
      <c r="AH67" s="40"/>
      <c r="AI67" s="40"/>
      <c r="AJ67" s="40"/>
      <c r="AK67" s="40"/>
      <c r="AL67" s="40"/>
      <c r="AM67" s="40"/>
      <c r="AN67" s="40"/>
      <c r="AO67" s="40"/>
      <c r="AP67" s="40"/>
      <c r="AQ67" s="40"/>
      <c r="AR67" s="40"/>
      <c r="AS67" s="40"/>
      <c r="AT67" s="40"/>
      <c r="AU67" s="40"/>
      <c r="AV67" s="40"/>
      <c r="AW67" s="40"/>
      <c r="AX67" s="40"/>
      <c r="AY67" s="40"/>
      <c r="AZ67" s="40"/>
      <c r="BA67" s="40"/>
      <c r="BB67" s="40"/>
      <c r="BC67" s="40"/>
      <c r="BD67" s="40"/>
      <c r="BE67" s="40"/>
      <c r="BF67" s="40"/>
      <c r="BG67" s="40"/>
      <c r="BH67" s="40"/>
      <c r="BI67" s="40"/>
      <c r="BJ67" s="40"/>
      <c r="BK67" s="40"/>
      <c r="BL67" s="40"/>
      <c r="BM67" s="40"/>
      <c r="BN67" s="40"/>
      <c r="BO67" s="40"/>
      <c r="BP67" s="40"/>
      <c r="BQ67" s="40"/>
      <c r="BR67" s="40"/>
      <c r="BS67" s="40"/>
      <c r="BT67" s="40"/>
      <c r="BU67" s="40"/>
      <c r="BV67" s="40"/>
      <c r="BW67" s="40"/>
      <c r="BX67" s="40"/>
      <c r="BY67" s="40"/>
      <c r="BZ67" s="40"/>
      <c r="CA67" s="40"/>
      <c r="CB67" s="40"/>
    </row>
    <row r="68" spans="1:80" x14ac:dyDescent="0.25">
      <c r="A68" s="40"/>
      <c r="B68" s="40"/>
      <c r="C68" s="40"/>
      <c r="D68" s="40"/>
      <c r="E68" s="40"/>
      <c r="F68" s="40"/>
      <c r="G68" s="40"/>
      <c r="H68" s="40"/>
      <c r="I68" s="40"/>
      <c r="J68" s="40"/>
      <c r="K68" s="40"/>
      <c r="L68" s="40"/>
      <c r="M68" s="40"/>
      <c r="N68" s="40"/>
      <c r="O68" s="40"/>
      <c r="P68" s="40"/>
      <c r="Q68" s="40"/>
      <c r="R68" s="40"/>
      <c r="S68" s="40"/>
      <c r="T68" s="40"/>
      <c r="U68" s="40"/>
      <c r="V68" s="40"/>
      <c r="W68" s="40"/>
      <c r="X68" s="40"/>
      <c r="Y68" s="40"/>
      <c r="Z68" s="40"/>
      <c r="AA68" s="40"/>
      <c r="AB68" s="40"/>
      <c r="AC68" s="40"/>
      <c r="AD68" s="40"/>
      <c r="AE68" s="40"/>
      <c r="AF68" s="40"/>
      <c r="AG68" s="40"/>
      <c r="AH68" s="40"/>
      <c r="AI68" s="40"/>
      <c r="AJ68" s="40"/>
      <c r="AK68" s="40"/>
      <c r="AL68" s="40"/>
      <c r="AM68" s="40"/>
      <c r="AN68" s="40"/>
      <c r="AO68" s="40"/>
      <c r="AP68" s="40"/>
      <c r="AQ68" s="40"/>
      <c r="AR68" s="40"/>
      <c r="AS68" s="40"/>
      <c r="AT68" s="40"/>
      <c r="AU68" s="40"/>
      <c r="AV68" s="40"/>
      <c r="AW68" s="40"/>
      <c r="AX68" s="40"/>
      <c r="AY68" s="40"/>
      <c r="AZ68" s="40"/>
      <c r="BA68" s="40"/>
      <c r="BB68" s="40"/>
      <c r="BC68" s="40"/>
      <c r="BD68" s="40"/>
      <c r="BE68" s="40"/>
      <c r="BF68" s="40"/>
      <c r="BG68" s="40"/>
      <c r="BH68" s="40"/>
      <c r="BI68" s="40"/>
      <c r="BJ68" s="40"/>
      <c r="BK68" s="40"/>
      <c r="BL68" s="40"/>
      <c r="BM68" s="40"/>
      <c r="BN68" s="40"/>
      <c r="BO68" s="40"/>
      <c r="BP68" s="40"/>
      <c r="BQ68" s="40"/>
      <c r="BR68" s="40"/>
      <c r="BS68" s="40"/>
      <c r="BT68" s="40"/>
      <c r="BU68" s="40"/>
      <c r="BV68" s="40"/>
      <c r="BW68" s="40"/>
      <c r="BX68" s="40"/>
      <c r="BY68" s="40"/>
      <c r="BZ68" s="40"/>
      <c r="CA68" s="40"/>
      <c r="CB68" s="40"/>
    </row>
    <row r="69" spans="1:80" x14ac:dyDescent="0.25">
      <c r="A69" s="40"/>
      <c r="B69" s="40"/>
      <c r="C69" s="40"/>
      <c r="D69" s="40"/>
      <c r="E69" s="40"/>
      <c r="F69" s="40"/>
      <c r="G69" s="40"/>
      <c r="H69" s="40"/>
      <c r="I69" s="40"/>
      <c r="J69" s="40"/>
      <c r="K69" s="40"/>
      <c r="L69" s="40"/>
      <c r="M69" s="40"/>
      <c r="N69" s="40"/>
      <c r="O69" s="40"/>
      <c r="P69" s="40"/>
      <c r="Q69" s="40"/>
      <c r="R69" s="40"/>
      <c r="S69" s="40"/>
      <c r="T69" s="40"/>
      <c r="U69" s="40"/>
      <c r="V69" s="40"/>
      <c r="W69" s="40"/>
      <c r="X69" s="40"/>
      <c r="Y69" s="40"/>
      <c r="Z69" s="40"/>
      <c r="AA69" s="40"/>
      <c r="AB69" s="40"/>
      <c r="AC69" s="40"/>
      <c r="AD69" s="40"/>
      <c r="AE69" s="40"/>
      <c r="AF69" s="40"/>
      <c r="AG69" s="40"/>
      <c r="AH69" s="40"/>
      <c r="AI69" s="40"/>
      <c r="AJ69" s="40"/>
      <c r="AK69" s="40"/>
      <c r="AL69" s="40"/>
      <c r="AM69" s="40"/>
      <c r="AN69" s="40"/>
      <c r="AO69" s="40"/>
      <c r="AP69" s="40"/>
      <c r="AQ69" s="40"/>
      <c r="AR69" s="40"/>
      <c r="AS69" s="40"/>
      <c r="AT69" s="40"/>
      <c r="AU69" s="40"/>
      <c r="AV69" s="40"/>
      <c r="AW69" s="40"/>
      <c r="AX69" s="40"/>
      <c r="AY69" s="40"/>
      <c r="AZ69" s="40"/>
      <c r="BA69" s="40"/>
      <c r="BB69" s="40"/>
      <c r="BC69" s="40"/>
      <c r="BD69" s="40"/>
      <c r="BE69" s="40"/>
      <c r="BF69" s="40"/>
      <c r="BG69" s="40"/>
      <c r="BH69" s="40"/>
      <c r="BI69" s="40"/>
      <c r="BJ69" s="40"/>
      <c r="BK69" s="40"/>
      <c r="BL69" s="40"/>
      <c r="BM69" s="40"/>
      <c r="BN69" s="40"/>
      <c r="BO69" s="40"/>
      <c r="BP69" s="40"/>
      <c r="BQ69" s="40"/>
      <c r="BR69" s="40"/>
      <c r="BS69" s="40"/>
      <c r="BT69" s="40"/>
      <c r="BU69" s="40"/>
      <c r="BV69" s="40"/>
      <c r="BW69" s="40"/>
      <c r="BX69" s="40"/>
      <c r="BY69" s="40"/>
      <c r="BZ69" s="40"/>
      <c r="CA69" s="40"/>
      <c r="CB69" s="40"/>
    </row>
    <row r="70" spans="1:80" x14ac:dyDescent="0.25">
      <c r="A70" s="40"/>
      <c r="B70" s="40"/>
      <c r="C70" s="40"/>
      <c r="D70" s="40"/>
      <c r="E70" s="40"/>
      <c r="F70" s="40"/>
      <c r="G70" s="40"/>
      <c r="H70" s="40"/>
      <c r="I70" s="40"/>
      <c r="J70" s="40"/>
      <c r="K70" s="40"/>
      <c r="L70" s="40"/>
      <c r="M70" s="40"/>
      <c r="N70" s="40"/>
      <c r="O70" s="40"/>
      <c r="P70" s="40"/>
      <c r="Q70" s="40"/>
      <c r="R70" s="40"/>
      <c r="S70" s="40"/>
      <c r="T70" s="40"/>
      <c r="U70" s="40"/>
      <c r="V70" s="40"/>
      <c r="W70" s="40"/>
      <c r="X70" s="40"/>
      <c r="Y70" s="40"/>
      <c r="Z70" s="40"/>
      <c r="AA70" s="40"/>
      <c r="AB70" s="40"/>
      <c r="AC70" s="40"/>
      <c r="AD70" s="40"/>
      <c r="AE70" s="40"/>
      <c r="AF70" s="40"/>
      <c r="AG70" s="40"/>
      <c r="AH70" s="40"/>
      <c r="AI70" s="40"/>
      <c r="AJ70" s="40"/>
      <c r="AK70" s="40"/>
      <c r="AL70" s="40"/>
      <c r="AM70" s="40"/>
      <c r="AN70" s="40"/>
      <c r="AO70" s="40"/>
      <c r="AP70" s="40"/>
      <c r="AQ70" s="40"/>
      <c r="AR70" s="40"/>
      <c r="AS70" s="40"/>
      <c r="AT70" s="40"/>
      <c r="AU70" s="40"/>
      <c r="AV70" s="40"/>
      <c r="AW70" s="40"/>
      <c r="AX70" s="40"/>
      <c r="AY70" s="40"/>
      <c r="AZ70" s="40"/>
      <c r="BA70" s="40"/>
      <c r="BB70" s="40"/>
      <c r="BC70" s="40"/>
      <c r="BD70" s="40"/>
      <c r="BE70" s="40"/>
      <c r="BF70" s="40"/>
      <c r="BG70" s="40"/>
      <c r="BH70" s="40"/>
      <c r="BI70" s="40"/>
      <c r="BJ70" s="40"/>
      <c r="BK70" s="40"/>
      <c r="BL70" s="40"/>
      <c r="BM70" s="40"/>
      <c r="BN70" s="40"/>
      <c r="BO70" s="40"/>
      <c r="BP70" s="40"/>
      <c r="BQ70" s="40"/>
      <c r="BR70" s="40"/>
      <c r="BS70" s="40"/>
      <c r="BT70" s="40"/>
      <c r="BU70" s="40"/>
      <c r="BV70" s="40"/>
      <c r="BW70" s="40"/>
      <c r="BX70" s="40"/>
      <c r="BY70" s="40"/>
      <c r="BZ70" s="40"/>
      <c r="CA70" s="40"/>
      <c r="CB70" s="40"/>
    </row>
    <row r="71" spans="1:80" x14ac:dyDescent="0.25">
      <c r="A71" s="40"/>
      <c r="B71" s="40"/>
      <c r="C71" s="40"/>
      <c r="D71" s="40"/>
      <c r="E71" s="40"/>
      <c r="F71" s="40"/>
      <c r="G71" s="40"/>
      <c r="H71" s="40"/>
      <c r="I71" s="40"/>
      <c r="J71" s="40"/>
      <c r="K71" s="40"/>
      <c r="L71" s="40"/>
      <c r="M71" s="40"/>
      <c r="N71" s="40"/>
      <c r="O71" s="40"/>
      <c r="P71" s="40"/>
      <c r="Q71" s="40"/>
      <c r="R71" s="40"/>
      <c r="S71" s="40"/>
      <c r="T71" s="40"/>
      <c r="U71" s="40"/>
      <c r="V71" s="40"/>
      <c r="W71" s="40"/>
      <c r="X71" s="40"/>
      <c r="Y71" s="40"/>
      <c r="Z71" s="40"/>
      <c r="AA71" s="40"/>
      <c r="AB71" s="40"/>
      <c r="AC71" s="40"/>
      <c r="AD71" s="40"/>
      <c r="AE71" s="40"/>
      <c r="AF71" s="40"/>
      <c r="AG71" s="40"/>
      <c r="AH71" s="40"/>
      <c r="AI71" s="40"/>
      <c r="AJ71" s="40"/>
      <c r="AK71" s="40"/>
      <c r="AL71" s="40"/>
      <c r="AM71" s="40"/>
      <c r="AN71" s="40"/>
      <c r="AO71" s="40"/>
      <c r="AP71" s="40"/>
      <c r="AQ71" s="40"/>
      <c r="AR71" s="40"/>
      <c r="AS71" s="40"/>
      <c r="AT71" s="40"/>
      <c r="AU71" s="40"/>
      <c r="AV71" s="40"/>
      <c r="AW71" s="40"/>
      <c r="AX71" s="40"/>
      <c r="AY71" s="40"/>
      <c r="AZ71" s="40"/>
      <c r="BA71" s="40"/>
      <c r="BB71" s="40"/>
      <c r="BC71" s="40"/>
      <c r="BD71" s="40"/>
      <c r="BE71" s="40"/>
      <c r="BF71" s="40"/>
      <c r="BG71" s="40"/>
      <c r="BH71" s="40"/>
      <c r="BI71" s="40"/>
      <c r="BJ71" s="40"/>
      <c r="BK71" s="40"/>
      <c r="BL71" s="40"/>
      <c r="BM71" s="40"/>
      <c r="BN71" s="40"/>
      <c r="BO71" s="40"/>
      <c r="BP71" s="40"/>
      <c r="BQ71" s="40"/>
      <c r="BR71" s="40"/>
      <c r="BS71" s="40"/>
      <c r="BT71" s="40"/>
      <c r="BU71" s="40"/>
      <c r="BV71" s="40"/>
      <c r="BW71" s="40"/>
      <c r="BX71" s="40"/>
      <c r="BY71" s="40"/>
      <c r="BZ71" s="40"/>
      <c r="CA71" s="40"/>
      <c r="CB71" s="40"/>
    </row>
    <row r="72" spans="1:80" x14ac:dyDescent="0.25">
      <c r="A72" s="40"/>
      <c r="B72" s="40"/>
      <c r="C72" s="40"/>
      <c r="D72" s="40"/>
      <c r="E72" s="40"/>
      <c r="F72" s="40"/>
      <c r="G72" s="40"/>
      <c r="H72" s="40"/>
      <c r="I72" s="40"/>
      <c r="J72" s="40"/>
      <c r="K72" s="40"/>
      <c r="L72" s="40"/>
      <c r="M72" s="40"/>
      <c r="N72" s="40"/>
      <c r="O72" s="40"/>
      <c r="P72" s="40"/>
      <c r="Q72" s="40"/>
      <c r="R72" s="40"/>
      <c r="S72" s="40"/>
      <c r="T72" s="40"/>
      <c r="U72" s="40"/>
      <c r="V72" s="40"/>
      <c r="W72" s="40"/>
      <c r="X72" s="40"/>
      <c r="Y72" s="40"/>
      <c r="Z72" s="40"/>
      <c r="AA72" s="40"/>
      <c r="AB72" s="40"/>
      <c r="AC72" s="40"/>
      <c r="AD72" s="40"/>
      <c r="AE72" s="40"/>
      <c r="AF72" s="40"/>
      <c r="AG72" s="40"/>
      <c r="AH72" s="40"/>
      <c r="AI72" s="40"/>
      <c r="AJ72" s="40"/>
      <c r="AK72" s="40"/>
      <c r="AL72" s="40"/>
      <c r="AM72" s="40"/>
      <c r="AN72" s="40"/>
      <c r="AO72" s="40"/>
      <c r="AP72" s="40"/>
      <c r="AQ72" s="40"/>
      <c r="AR72" s="40"/>
      <c r="AS72" s="40"/>
      <c r="AT72" s="40"/>
      <c r="AU72" s="40"/>
      <c r="AV72" s="40"/>
      <c r="AW72" s="40"/>
      <c r="AX72" s="40"/>
      <c r="AY72" s="40"/>
      <c r="AZ72" s="40"/>
      <c r="BA72" s="40"/>
      <c r="BB72" s="40"/>
      <c r="BC72" s="40"/>
      <c r="BD72" s="40"/>
      <c r="BE72" s="40"/>
      <c r="BF72" s="40"/>
      <c r="BG72" s="40"/>
      <c r="BH72" s="40"/>
      <c r="BI72" s="40"/>
      <c r="BJ72" s="40"/>
      <c r="BK72" s="40"/>
      <c r="BL72" s="40"/>
      <c r="BM72" s="40"/>
      <c r="BN72" s="40"/>
      <c r="BO72" s="40"/>
      <c r="BP72" s="40"/>
      <c r="BQ72" s="40"/>
      <c r="BR72" s="40"/>
      <c r="BS72" s="40"/>
      <c r="BT72" s="40"/>
      <c r="BU72" s="40"/>
      <c r="BV72" s="40"/>
      <c r="BW72" s="40"/>
      <c r="BX72" s="40"/>
      <c r="BY72" s="40"/>
      <c r="BZ72" s="40"/>
      <c r="CA72" s="40"/>
      <c r="CB72" s="40"/>
    </row>
    <row r="73" spans="1:80" x14ac:dyDescent="0.25">
      <c r="A73" s="40"/>
      <c r="B73" s="40"/>
      <c r="C73" s="40"/>
      <c r="D73" s="40"/>
      <c r="E73" s="40"/>
      <c r="F73" s="40"/>
      <c r="G73" s="40"/>
      <c r="H73" s="40"/>
      <c r="I73" s="40"/>
      <c r="J73" s="40"/>
      <c r="K73" s="40"/>
      <c r="L73" s="40"/>
      <c r="M73" s="40"/>
      <c r="N73" s="40"/>
      <c r="O73" s="40"/>
      <c r="P73" s="40"/>
      <c r="Q73" s="40"/>
      <c r="R73" s="40"/>
      <c r="S73" s="40"/>
      <c r="T73" s="40"/>
      <c r="U73" s="40"/>
      <c r="V73" s="40"/>
      <c r="W73" s="40"/>
      <c r="X73" s="40"/>
      <c r="Y73" s="40"/>
      <c r="Z73" s="40"/>
      <c r="AA73" s="40"/>
      <c r="AB73" s="40"/>
      <c r="AC73" s="40"/>
      <c r="AD73" s="40"/>
      <c r="AE73" s="40"/>
      <c r="AF73" s="40"/>
      <c r="AG73" s="40"/>
      <c r="AH73" s="40"/>
      <c r="AI73" s="40"/>
      <c r="AJ73" s="40"/>
      <c r="AK73" s="40"/>
      <c r="AL73" s="40"/>
      <c r="AM73" s="40"/>
      <c r="AN73" s="40"/>
      <c r="AO73" s="40"/>
      <c r="AP73" s="40"/>
      <c r="AQ73" s="40"/>
      <c r="AR73" s="40"/>
      <c r="AS73" s="40"/>
      <c r="AT73" s="40"/>
      <c r="AU73" s="40"/>
      <c r="AV73" s="40"/>
      <c r="AW73" s="40"/>
      <c r="AX73" s="40"/>
      <c r="AY73" s="40"/>
      <c r="AZ73" s="40"/>
      <c r="BA73" s="40"/>
      <c r="BB73" s="40"/>
      <c r="BC73" s="40"/>
      <c r="BD73" s="40"/>
      <c r="BE73" s="40"/>
      <c r="BF73" s="40"/>
      <c r="BG73" s="40"/>
      <c r="BH73" s="40"/>
      <c r="BI73" s="40"/>
      <c r="BJ73" s="40"/>
      <c r="BK73" s="40"/>
      <c r="BL73" s="40"/>
      <c r="BM73" s="40"/>
      <c r="BN73" s="40"/>
      <c r="BO73" s="40"/>
      <c r="BP73" s="40"/>
      <c r="BQ73" s="40"/>
      <c r="BR73" s="40"/>
      <c r="BS73" s="40"/>
      <c r="BT73" s="40"/>
      <c r="BU73" s="40"/>
      <c r="BV73" s="40"/>
      <c r="BW73" s="40"/>
      <c r="BX73" s="40"/>
      <c r="BY73" s="40"/>
      <c r="BZ73" s="40"/>
      <c r="CA73" s="40"/>
      <c r="CB73" s="40"/>
    </row>
    <row r="74" spans="1:80" x14ac:dyDescent="0.25">
      <c r="A74" s="40"/>
      <c r="B74" s="40"/>
      <c r="C74" s="40"/>
      <c r="D74" s="40"/>
      <c r="E74" s="40"/>
      <c r="F74" s="40"/>
      <c r="G74" s="40"/>
      <c r="H74" s="40"/>
      <c r="I74" s="40"/>
      <c r="J74" s="40"/>
      <c r="K74" s="40"/>
      <c r="L74" s="40"/>
      <c r="M74" s="40"/>
      <c r="N74" s="40"/>
      <c r="O74" s="40"/>
      <c r="P74" s="40"/>
      <c r="Q74" s="40"/>
      <c r="R74" s="40"/>
      <c r="S74" s="40"/>
      <c r="T74" s="40"/>
      <c r="U74" s="40"/>
      <c r="V74" s="40"/>
      <c r="W74" s="40"/>
      <c r="X74" s="40"/>
      <c r="Y74" s="40"/>
      <c r="Z74" s="40"/>
      <c r="AA74" s="40"/>
      <c r="AB74" s="40"/>
      <c r="AC74" s="40"/>
      <c r="AD74" s="40"/>
      <c r="AE74" s="40"/>
      <c r="AF74" s="40"/>
      <c r="AG74" s="40"/>
      <c r="AH74" s="40"/>
      <c r="AI74" s="40"/>
      <c r="AJ74" s="40"/>
      <c r="AK74" s="40"/>
      <c r="AL74" s="40"/>
      <c r="AM74" s="40"/>
      <c r="AN74" s="40"/>
      <c r="AO74" s="40"/>
      <c r="AP74" s="40"/>
      <c r="AQ74" s="40"/>
      <c r="AR74" s="40"/>
      <c r="AS74" s="40"/>
      <c r="AT74" s="40"/>
      <c r="AU74" s="40"/>
      <c r="AV74" s="40"/>
      <c r="AW74" s="40"/>
      <c r="AX74" s="40"/>
      <c r="AY74" s="40"/>
      <c r="AZ74" s="40"/>
      <c r="BA74" s="40"/>
      <c r="BB74" s="40"/>
      <c r="BC74" s="40"/>
      <c r="BD74" s="40"/>
      <c r="BE74" s="40"/>
      <c r="BF74" s="40"/>
      <c r="BG74" s="40"/>
      <c r="BH74" s="40"/>
      <c r="BI74" s="40"/>
      <c r="BJ74" s="40"/>
      <c r="BK74" s="40"/>
      <c r="BL74" s="40"/>
      <c r="BM74" s="40"/>
      <c r="BN74" s="40"/>
      <c r="BO74" s="40"/>
      <c r="BP74" s="40"/>
      <c r="BQ74" s="40"/>
      <c r="BR74" s="40"/>
      <c r="BS74" s="40"/>
      <c r="BT74" s="40"/>
      <c r="BU74" s="40"/>
      <c r="BV74" s="40"/>
      <c r="BW74" s="40"/>
      <c r="BX74" s="40"/>
      <c r="BY74" s="40"/>
      <c r="BZ74" s="40"/>
      <c r="CA74" s="40"/>
      <c r="CB74" s="40"/>
    </row>
    <row r="75" spans="1:80" x14ac:dyDescent="0.25">
      <c r="A75" s="40"/>
      <c r="B75" s="40"/>
      <c r="C75" s="40"/>
      <c r="D75" s="40"/>
      <c r="E75" s="40"/>
      <c r="F75" s="40"/>
      <c r="G75" s="40"/>
      <c r="H75" s="40"/>
      <c r="I75" s="40"/>
      <c r="J75" s="40"/>
      <c r="K75" s="40"/>
      <c r="L75" s="40"/>
      <c r="M75" s="40"/>
      <c r="N75" s="40"/>
      <c r="O75" s="40"/>
      <c r="P75" s="40"/>
      <c r="Q75" s="40"/>
      <c r="R75" s="40"/>
      <c r="S75" s="40"/>
      <c r="T75" s="40"/>
      <c r="U75" s="40"/>
      <c r="V75" s="40"/>
      <c r="W75" s="40"/>
      <c r="X75" s="40"/>
      <c r="Y75" s="40"/>
      <c r="Z75" s="40"/>
      <c r="AA75" s="40"/>
      <c r="AB75" s="40"/>
      <c r="AC75" s="40"/>
      <c r="AD75" s="40"/>
      <c r="AE75" s="40"/>
      <c r="AF75" s="40"/>
      <c r="AG75" s="40"/>
      <c r="AH75" s="40"/>
      <c r="AI75" s="40"/>
      <c r="AJ75" s="40"/>
      <c r="AK75" s="40"/>
      <c r="AL75" s="40"/>
      <c r="AM75" s="40"/>
      <c r="AN75" s="40"/>
      <c r="AO75" s="40"/>
      <c r="AP75" s="40"/>
      <c r="AQ75" s="40"/>
      <c r="AR75" s="40"/>
      <c r="AS75" s="40"/>
      <c r="AT75" s="40"/>
      <c r="AU75" s="40"/>
      <c r="AV75" s="40"/>
      <c r="AW75" s="40"/>
      <c r="AX75" s="40"/>
      <c r="AY75" s="40"/>
      <c r="AZ75" s="40"/>
      <c r="BA75" s="40"/>
      <c r="BB75" s="40"/>
      <c r="BC75" s="40"/>
      <c r="BD75" s="40"/>
      <c r="BE75" s="40"/>
      <c r="BF75" s="40"/>
      <c r="BG75" s="40"/>
      <c r="BH75" s="40"/>
      <c r="BI75" s="40"/>
      <c r="BJ75" s="40"/>
      <c r="BK75" s="40"/>
      <c r="BL75" s="40"/>
      <c r="BM75" s="40"/>
      <c r="BN75" s="40"/>
      <c r="BO75" s="40"/>
      <c r="BP75" s="40"/>
      <c r="BQ75" s="40"/>
      <c r="BR75" s="40"/>
      <c r="BS75" s="40"/>
      <c r="BT75" s="40"/>
      <c r="BU75" s="40"/>
      <c r="BV75" s="40"/>
      <c r="BW75" s="40"/>
      <c r="BX75" s="40"/>
      <c r="BY75" s="40"/>
      <c r="BZ75" s="40"/>
      <c r="CA75" s="40"/>
      <c r="CB75" s="40"/>
    </row>
    <row r="76" spans="1:80" x14ac:dyDescent="0.25">
      <c r="A76" s="40"/>
      <c r="B76" s="40"/>
      <c r="C76" s="40"/>
      <c r="D76" s="40"/>
      <c r="E76" s="40"/>
      <c r="F76" s="40"/>
      <c r="G76" s="40"/>
      <c r="H76" s="40"/>
      <c r="I76" s="40"/>
      <c r="J76" s="40"/>
      <c r="K76" s="40"/>
      <c r="L76" s="40"/>
      <c r="M76" s="40"/>
      <c r="N76" s="40"/>
      <c r="O76" s="40"/>
      <c r="P76" s="40"/>
      <c r="Q76" s="40"/>
      <c r="R76" s="40"/>
      <c r="S76" s="40"/>
      <c r="T76" s="40"/>
      <c r="U76" s="40"/>
      <c r="V76" s="40"/>
      <c r="W76" s="40"/>
      <c r="X76" s="40"/>
      <c r="Y76" s="40"/>
      <c r="Z76" s="40"/>
      <c r="AA76" s="40"/>
      <c r="AB76" s="40"/>
      <c r="AC76" s="40"/>
      <c r="AD76" s="40"/>
      <c r="AE76" s="40"/>
      <c r="AF76" s="40"/>
      <c r="AG76" s="40"/>
      <c r="AH76" s="40"/>
      <c r="AI76" s="40"/>
      <c r="AJ76" s="40"/>
      <c r="AK76" s="40"/>
      <c r="AL76" s="40"/>
      <c r="AM76" s="40"/>
      <c r="AN76" s="40"/>
      <c r="AO76" s="40"/>
      <c r="AP76" s="40"/>
      <c r="AQ76" s="40"/>
      <c r="AR76" s="40"/>
      <c r="AS76" s="40"/>
      <c r="AT76" s="40"/>
      <c r="AU76" s="40"/>
      <c r="AV76" s="40"/>
      <c r="AW76" s="40"/>
      <c r="AX76" s="40"/>
      <c r="AY76" s="40"/>
      <c r="AZ76" s="40"/>
      <c r="BA76" s="40"/>
      <c r="BB76" s="40"/>
      <c r="BC76" s="40"/>
      <c r="BD76" s="40"/>
      <c r="BE76" s="40"/>
      <c r="BF76" s="40"/>
      <c r="BG76" s="40"/>
      <c r="BH76" s="40"/>
      <c r="BI76" s="40"/>
      <c r="BJ76" s="40"/>
      <c r="BK76" s="40"/>
      <c r="BL76" s="40"/>
      <c r="BM76" s="40"/>
      <c r="BN76" s="40"/>
      <c r="BO76" s="40"/>
      <c r="BP76" s="40"/>
      <c r="BQ76" s="40"/>
      <c r="BR76" s="40"/>
      <c r="BS76" s="40"/>
      <c r="BT76" s="40"/>
      <c r="BU76" s="40"/>
      <c r="BV76" s="40"/>
      <c r="BW76" s="40"/>
      <c r="BX76" s="40"/>
      <c r="BY76" s="40"/>
      <c r="BZ76" s="40"/>
      <c r="CA76" s="40"/>
      <c r="CB76" s="40"/>
    </row>
    <row r="77" spans="1:80" x14ac:dyDescent="0.25">
      <c r="A77" s="40"/>
      <c r="B77" s="40"/>
      <c r="C77" s="40"/>
      <c r="D77" s="40"/>
      <c r="E77" s="40"/>
      <c r="F77" s="40"/>
      <c r="G77" s="40"/>
      <c r="H77" s="40"/>
      <c r="I77" s="40"/>
      <c r="J77" s="40"/>
      <c r="K77" s="40"/>
      <c r="L77" s="40"/>
      <c r="M77" s="40"/>
      <c r="N77" s="40"/>
      <c r="O77" s="40"/>
      <c r="P77" s="40"/>
      <c r="Q77" s="40"/>
      <c r="R77" s="40"/>
      <c r="S77" s="40"/>
      <c r="T77" s="40"/>
      <c r="U77" s="40"/>
      <c r="V77" s="40"/>
      <c r="W77" s="40"/>
      <c r="X77" s="40"/>
      <c r="Y77" s="40"/>
      <c r="Z77" s="40"/>
      <c r="AA77" s="40"/>
      <c r="AB77" s="40"/>
      <c r="AC77" s="40"/>
      <c r="AD77" s="40"/>
      <c r="AE77" s="40"/>
      <c r="AF77" s="40"/>
      <c r="AG77" s="40"/>
      <c r="AH77" s="40"/>
      <c r="AI77" s="40"/>
      <c r="AJ77" s="40"/>
      <c r="AK77" s="40"/>
      <c r="AL77" s="40"/>
      <c r="AM77" s="40"/>
      <c r="AN77" s="40"/>
      <c r="AO77" s="40"/>
      <c r="AP77" s="40"/>
      <c r="AQ77" s="40"/>
      <c r="AR77" s="40"/>
      <c r="AS77" s="40"/>
      <c r="AT77" s="40"/>
      <c r="AU77" s="40"/>
      <c r="AV77" s="40"/>
      <c r="AW77" s="40"/>
      <c r="AX77" s="40"/>
      <c r="AY77" s="40"/>
      <c r="AZ77" s="40"/>
      <c r="BA77" s="40"/>
      <c r="BB77" s="40"/>
      <c r="BC77" s="40"/>
      <c r="BD77" s="40"/>
      <c r="BE77" s="40"/>
      <c r="BF77" s="40"/>
      <c r="BG77" s="40"/>
      <c r="BH77" s="40"/>
      <c r="BI77" s="40"/>
      <c r="BJ77" s="40"/>
      <c r="BK77" s="40"/>
      <c r="BL77" s="40"/>
      <c r="BM77" s="40"/>
      <c r="BN77" s="40"/>
      <c r="BO77" s="40"/>
      <c r="BP77" s="40"/>
      <c r="BQ77" s="40"/>
      <c r="BR77" s="40"/>
      <c r="BS77" s="40"/>
      <c r="BT77" s="40"/>
      <c r="BU77" s="40"/>
      <c r="BV77" s="40"/>
      <c r="BW77" s="40"/>
      <c r="BX77" s="40"/>
      <c r="BY77" s="40"/>
      <c r="BZ77" s="40"/>
      <c r="CA77" s="40"/>
      <c r="CB77" s="40"/>
    </row>
    <row r="78" spans="1:80" x14ac:dyDescent="0.25">
      <c r="A78" s="40"/>
      <c r="B78" s="40"/>
      <c r="C78" s="40"/>
      <c r="D78" s="40"/>
      <c r="E78" s="40"/>
      <c r="F78" s="40"/>
      <c r="G78" s="40"/>
      <c r="H78" s="40"/>
      <c r="I78" s="40"/>
      <c r="J78" s="40"/>
      <c r="K78" s="40"/>
      <c r="L78" s="40"/>
      <c r="M78" s="40"/>
      <c r="N78" s="40"/>
      <c r="O78" s="40"/>
      <c r="P78" s="40"/>
      <c r="Q78" s="40"/>
      <c r="R78" s="40"/>
      <c r="S78" s="40"/>
      <c r="T78" s="40"/>
      <c r="U78" s="40"/>
      <c r="V78" s="40"/>
      <c r="W78" s="40"/>
      <c r="X78" s="40"/>
      <c r="Y78" s="40"/>
      <c r="Z78" s="40"/>
      <c r="AA78" s="40"/>
      <c r="AB78" s="40"/>
      <c r="AC78" s="40"/>
      <c r="AD78" s="40"/>
      <c r="AE78" s="40"/>
      <c r="AF78" s="40"/>
      <c r="AG78" s="40"/>
      <c r="AH78" s="40"/>
      <c r="AI78" s="40"/>
      <c r="AJ78" s="40"/>
      <c r="AK78" s="40"/>
      <c r="AL78" s="40"/>
      <c r="AM78" s="40"/>
      <c r="AN78" s="40"/>
      <c r="AO78" s="40"/>
      <c r="AP78" s="40"/>
      <c r="AQ78" s="40"/>
      <c r="AR78" s="40"/>
      <c r="AS78" s="40"/>
      <c r="AT78" s="40"/>
      <c r="AU78" s="40"/>
      <c r="AV78" s="40"/>
      <c r="AW78" s="40"/>
      <c r="AX78" s="40"/>
      <c r="AY78" s="40"/>
      <c r="AZ78" s="40"/>
      <c r="BA78" s="40"/>
      <c r="BB78" s="40"/>
      <c r="BC78" s="40"/>
      <c r="BD78" s="40"/>
      <c r="BE78" s="40"/>
      <c r="BF78" s="40"/>
      <c r="BG78" s="40"/>
      <c r="BH78" s="40"/>
      <c r="BI78" s="40"/>
      <c r="BJ78" s="40"/>
      <c r="BK78" s="40"/>
      <c r="BL78" s="40"/>
      <c r="BM78" s="40"/>
      <c r="BN78" s="40"/>
      <c r="BO78" s="40"/>
      <c r="BP78" s="40"/>
      <c r="BQ78" s="40"/>
      <c r="BR78" s="40"/>
      <c r="BS78" s="40"/>
      <c r="BT78" s="40"/>
      <c r="BU78" s="40"/>
      <c r="BV78" s="40"/>
      <c r="BW78" s="40"/>
      <c r="BX78" s="40"/>
      <c r="BY78" s="40"/>
      <c r="BZ78" s="40"/>
      <c r="CA78" s="40"/>
      <c r="CB78" s="40"/>
    </row>
    <row r="79" spans="1:80" x14ac:dyDescent="0.25">
      <c r="A79" s="40"/>
      <c r="B79" s="40"/>
      <c r="C79" s="40"/>
      <c r="D79" s="40"/>
      <c r="E79" s="40"/>
      <c r="F79" s="40"/>
      <c r="G79" s="40"/>
      <c r="H79" s="40"/>
      <c r="I79" s="40"/>
      <c r="J79" s="40"/>
      <c r="K79" s="40"/>
      <c r="L79" s="40"/>
      <c r="M79" s="40"/>
      <c r="N79" s="40"/>
      <c r="O79" s="40"/>
      <c r="P79" s="40"/>
      <c r="Q79" s="40"/>
      <c r="R79" s="40"/>
      <c r="S79" s="40"/>
      <c r="T79" s="40"/>
      <c r="U79" s="40"/>
      <c r="V79" s="40"/>
      <c r="W79" s="40"/>
      <c r="X79" s="40"/>
      <c r="Y79" s="40"/>
      <c r="Z79" s="40"/>
      <c r="AA79" s="40"/>
      <c r="AB79" s="40"/>
      <c r="AC79" s="40"/>
      <c r="AD79" s="40"/>
      <c r="AE79" s="40"/>
      <c r="AF79" s="40"/>
      <c r="AG79" s="40"/>
      <c r="AH79" s="40"/>
      <c r="AI79" s="40"/>
      <c r="AJ79" s="40"/>
      <c r="AK79" s="40"/>
      <c r="AL79" s="40"/>
      <c r="AM79" s="40"/>
      <c r="AN79" s="40"/>
      <c r="AO79" s="40"/>
      <c r="AP79" s="40"/>
      <c r="AQ79" s="40"/>
      <c r="AR79" s="40"/>
      <c r="AS79" s="40"/>
      <c r="AT79" s="40"/>
      <c r="AU79" s="40"/>
      <c r="AV79" s="40"/>
      <c r="AW79" s="40"/>
      <c r="AX79" s="40"/>
      <c r="AY79" s="40"/>
      <c r="AZ79" s="40"/>
      <c r="BA79" s="40"/>
      <c r="BB79" s="40"/>
      <c r="BC79" s="40"/>
      <c r="BD79" s="40"/>
      <c r="BE79" s="40"/>
      <c r="BF79" s="40"/>
      <c r="BG79" s="40"/>
      <c r="BH79" s="40"/>
      <c r="BI79" s="40"/>
      <c r="BJ79" s="40"/>
      <c r="BK79" s="40"/>
    </row>
    <row r="80" spans="1:80" x14ac:dyDescent="0.25">
      <c r="A80" s="40"/>
      <c r="B80" s="40"/>
      <c r="C80" s="40"/>
      <c r="D80" s="40"/>
      <c r="E80" s="40"/>
      <c r="F80" s="40"/>
      <c r="G80" s="40"/>
      <c r="H80" s="40"/>
      <c r="I80" s="40"/>
      <c r="J80" s="40"/>
      <c r="K80" s="40"/>
      <c r="L80" s="40"/>
      <c r="M80" s="40"/>
      <c r="N80" s="40"/>
      <c r="O80" s="40"/>
      <c r="P80" s="40"/>
      <c r="Q80" s="40"/>
      <c r="R80" s="40"/>
      <c r="S80" s="40"/>
      <c r="T80" s="40"/>
      <c r="U80" s="40"/>
      <c r="V80" s="40"/>
      <c r="W80" s="40"/>
      <c r="X80" s="40"/>
      <c r="Y80" s="40"/>
      <c r="Z80" s="40"/>
      <c r="AA80" s="40"/>
      <c r="AB80" s="40"/>
      <c r="AC80" s="40"/>
      <c r="AD80" s="40"/>
      <c r="AE80" s="40"/>
      <c r="AF80" s="40"/>
      <c r="AG80" s="40"/>
      <c r="AH80" s="40"/>
      <c r="AI80" s="40"/>
      <c r="AJ80" s="40"/>
      <c r="AK80" s="40"/>
      <c r="AL80" s="40"/>
      <c r="AM80" s="40"/>
      <c r="AN80" s="40"/>
      <c r="AO80" s="40"/>
      <c r="AP80" s="40"/>
      <c r="AQ80" s="40"/>
      <c r="AR80" s="40"/>
      <c r="AS80" s="40"/>
      <c r="AT80" s="40"/>
      <c r="AU80" s="40"/>
      <c r="AV80" s="40"/>
      <c r="AW80" s="40"/>
      <c r="AX80" s="40"/>
      <c r="AY80" s="40"/>
      <c r="AZ80" s="40"/>
      <c r="BA80" s="40"/>
      <c r="BB80" s="40"/>
      <c r="BC80" s="40"/>
      <c r="BD80" s="40"/>
      <c r="BE80" s="40"/>
      <c r="BF80" s="40"/>
      <c r="BG80" s="40"/>
      <c r="BH80" s="40"/>
      <c r="BI80" s="40"/>
      <c r="BJ80" s="40"/>
      <c r="BK80" s="40"/>
    </row>
    <row r="81" spans="1:63" x14ac:dyDescent="0.25">
      <c r="A81" s="40"/>
      <c r="B81" s="40"/>
      <c r="C81" s="40"/>
      <c r="D81" s="40"/>
      <c r="E81" s="40"/>
      <c r="F81" s="40"/>
      <c r="G81" s="40"/>
      <c r="H81" s="40"/>
      <c r="I81" s="40"/>
      <c r="J81" s="40"/>
      <c r="K81" s="40"/>
      <c r="L81" s="40"/>
      <c r="M81" s="40"/>
      <c r="N81" s="40"/>
      <c r="O81" s="40"/>
      <c r="P81" s="40"/>
      <c r="Q81" s="40"/>
      <c r="R81" s="40"/>
      <c r="S81" s="40"/>
      <c r="T81" s="40"/>
      <c r="U81" s="40"/>
      <c r="V81" s="40"/>
      <c r="W81" s="40"/>
      <c r="X81" s="40"/>
      <c r="Y81" s="40"/>
      <c r="Z81" s="40"/>
      <c r="AA81" s="40"/>
      <c r="AB81" s="40"/>
      <c r="AC81" s="40"/>
      <c r="AD81" s="40"/>
      <c r="AE81" s="40"/>
      <c r="AF81" s="40"/>
      <c r="AG81" s="40"/>
      <c r="AH81" s="40"/>
      <c r="AI81" s="40"/>
      <c r="AJ81" s="40"/>
      <c r="AK81" s="40"/>
      <c r="AL81" s="40"/>
      <c r="AM81" s="40"/>
      <c r="AN81" s="40"/>
      <c r="AO81" s="40"/>
      <c r="AP81" s="40"/>
      <c r="AQ81" s="40"/>
      <c r="AR81" s="40"/>
      <c r="AS81" s="40"/>
      <c r="AT81" s="40"/>
      <c r="AU81" s="40"/>
      <c r="AV81" s="40"/>
      <c r="AW81" s="40"/>
      <c r="AX81" s="40"/>
      <c r="AY81" s="40"/>
      <c r="AZ81" s="40"/>
      <c r="BA81" s="40"/>
      <c r="BB81" s="40"/>
      <c r="BC81" s="40"/>
      <c r="BD81" s="40"/>
      <c r="BE81" s="40"/>
      <c r="BF81" s="40"/>
      <c r="BG81" s="40"/>
      <c r="BH81" s="40"/>
      <c r="BI81" s="40"/>
      <c r="BJ81" s="40"/>
      <c r="BK81" s="40"/>
    </row>
    <row r="82" spans="1:63" x14ac:dyDescent="0.25">
      <c r="A82" s="40"/>
      <c r="B82" s="40"/>
      <c r="C82" s="40"/>
      <c r="D82" s="40"/>
      <c r="E82" s="40"/>
      <c r="F82" s="40"/>
      <c r="G82" s="40"/>
      <c r="H82" s="40"/>
      <c r="I82" s="40"/>
      <c r="J82" s="40"/>
      <c r="K82" s="40"/>
      <c r="L82" s="40"/>
      <c r="M82" s="40"/>
      <c r="N82" s="40"/>
      <c r="O82" s="40"/>
      <c r="P82" s="40"/>
      <c r="Q82" s="40"/>
      <c r="R82" s="40"/>
      <c r="S82" s="40"/>
      <c r="T82" s="40"/>
      <c r="U82" s="40"/>
      <c r="V82" s="40"/>
      <c r="W82" s="40"/>
      <c r="X82" s="40"/>
      <c r="Y82" s="40"/>
      <c r="Z82" s="40"/>
      <c r="AA82" s="40"/>
      <c r="AB82" s="40"/>
      <c r="AC82" s="40"/>
      <c r="AD82" s="40"/>
      <c r="AE82" s="40"/>
      <c r="AF82" s="40"/>
      <c r="AG82" s="40"/>
      <c r="AH82" s="40"/>
      <c r="AI82" s="40"/>
      <c r="AJ82" s="40"/>
      <c r="AK82" s="40"/>
      <c r="AL82" s="40"/>
      <c r="AM82" s="40"/>
      <c r="AN82" s="40"/>
      <c r="AO82" s="40"/>
      <c r="AP82" s="40"/>
      <c r="AQ82" s="40"/>
      <c r="AR82" s="40"/>
      <c r="AS82" s="40"/>
      <c r="AT82" s="40"/>
      <c r="AU82" s="40"/>
      <c r="AV82" s="40"/>
      <c r="AW82" s="40"/>
      <c r="AX82" s="40"/>
      <c r="AY82" s="40"/>
      <c r="AZ82" s="40"/>
      <c r="BA82" s="40"/>
      <c r="BB82" s="40"/>
      <c r="BC82" s="40"/>
      <c r="BD82" s="40"/>
      <c r="BE82" s="40"/>
      <c r="BF82" s="40"/>
      <c r="BG82" s="40"/>
      <c r="BH82" s="40"/>
      <c r="BI82" s="40"/>
      <c r="BJ82" s="40"/>
      <c r="BK82" s="40"/>
    </row>
    <row r="83" spans="1:63" x14ac:dyDescent="0.25">
      <c r="A83" s="40"/>
      <c r="B83" s="40"/>
      <c r="C83" s="40"/>
      <c r="D83" s="40"/>
      <c r="E83" s="40"/>
      <c r="F83" s="40"/>
      <c r="G83" s="40"/>
      <c r="H83" s="40"/>
      <c r="I83" s="40"/>
      <c r="J83" s="40"/>
      <c r="K83" s="40"/>
      <c r="L83" s="40"/>
      <c r="M83" s="40"/>
      <c r="N83" s="40"/>
      <c r="O83" s="40"/>
      <c r="P83" s="40"/>
      <c r="Q83" s="40"/>
      <c r="R83" s="40"/>
      <c r="S83" s="40"/>
      <c r="T83" s="40"/>
      <c r="U83" s="40"/>
      <c r="V83" s="40"/>
      <c r="W83" s="40"/>
      <c r="X83" s="40"/>
      <c r="Y83" s="40"/>
      <c r="Z83" s="40"/>
      <c r="AA83" s="40"/>
      <c r="AB83" s="40"/>
      <c r="AC83" s="40"/>
      <c r="AD83" s="40"/>
      <c r="AE83" s="40"/>
      <c r="AF83" s="40"/>
      <c r="AG83" s="40"/>
      <c r="AH83" s="40"/>
      <c r="AI83" s="40"/>
      <c r="AJ83" s="40"/>
      <c r="AK83" s="40"/>
      <c r="AL83" s="40"/>
      <c r="AM83" s="40"/>
      <c r="AN83" s="40"/>
      <c r="AO83" s="40"/>
      <c r="AP83" s="40"/>
      <c r="AQ83" s="40"/>
      <c r="AR83" s="40"/>
      <c r="AS83" s="40"/>
      <c r="AT83" s="40"/>
      <c r="AU83" s="40"/>
      <c r="AV83" s="40"/>
      <c r="AW83" s="40"/>
      <c r="AX83" s="40"/>
      <c r="AY83" s="40"/>
      <c r="AZ83" s="40"/>
      <c r="BA83" s="40"/>
      <c r="BB83" s="40"/>
      <c r="BC83" s="40"/>
      <c r="BD83" s="40"/>
      <c r="BE83" s="40"/>
      <c r="BF83" s="40"/>
      <c r="BG83" s="40"/>
      <c r="BH83" s="40"/>
      <c r="BI83" s="40"/>
      <c r="BJ83" s="40"/>
      <c r="BK83" s="40"/>
    </row>
    <row r="84" spans="1:63" x14ac:dyDescent="0.25">
      <c r="A84" s="40"/>
      <c r="B84" s="40"/>
      <c r="C84" s="40"/>
      <c r="D84" s="40"/>
      <c r="E84" s="40"/>
      <c r="F84" s="40"/>
      <c r="G84" s="40"/>
      <c r="H84" s="40"/>
      <c r="I84" s="40"/>
      <c r="J84" s="40"/>
      <c r="K84" s="40"/>
      <c r="L84" s="40"/>
      <c r="M84" s="40"/>
      <c r="N84" s="40"/>
      <c r="O84" s="40"/>
      <c r="P84" s="40"/>
      <c r="Q84" s="40"/>
      <c r="R84" s="40"/>
      <c r="S84" s="40"/>
      <c r="T84" s="40"/>
      <c r="U84" s="40"/>
      <c r="V84" s="40"/>
      <c r="W84" s="40"/>
      <c r="X84" s="40"/>
      <c r="Y84" s="40"/>
      <c r="Z84" s="40"/>
      <c r="AA84" s="40"/>
      <c r="AB84" s="40"/>
      <c r="AC84" s="40"/>
      <c r="AD84" s="40"/>
      <c r="AE84" s="40"/>
      <c r="AF84" s="40"/>
      <c r="AG84" s="40"/>
      <c r="AH84" s="40"/>
      <c r="AI84" s="40"/>
      <c r="AJ84" s="40"/>
      <c r="AK84" s="40"/>
      <c r="AL84" s="40"/>
      <c r="AM84" s="40"/>
      <c r="AN84" s="40"/>
      <c r="AO84" s="40"/>
      <c r="AP84" s="40"/>
      <c r="AQ84" s="40"/>
      <c r="AR84" s="40"/>
      <c r="AS84" s="40"/>
      <c r="AT84" s="40"/>
      <c r="AU84" s="40"/>
      <c r="AV84" s="40"/>
      <c r="AW84" s="40"/>
      <c r="AX84" s="40"/>
      <c r="AY84" s="40"/>
      <c r="AZ84" s="40"/>
      <c r="BA84" s="40"/>
      <c r="BB84" s="40"/>
      <c r="BC84" s="40"/>
      <c r="BD84" s="40"/>
      <c r="BE84" s="40"/>
      <c r="BF84" s="40"/>
      <c r="BG84" s="40"/>
      <c r="BH84" s="40"/>
      <c r="BI84" s="40"/>
      <c r="BJ84" s="40"/>
      <c r="BK84" s="40"/>
    </row>
    <row r="85" spans="1:63" x14ac:dyDescent="0.25">
      <c r="A85" s="40"/>
      <c r="B85" s="40"/>
      <c r="C85" s="40"/>
      <c r="D85" s="40"/>
      <c r="E85" s="40"/>
      <c r="F85" s="40"/>
      <c r="G85" s="40"/>
      <c r="H85" s="40"/>
      <c r="I85" s="40"/>
      <c r="J85" s="40"/>
      <c r="K85" s="40"/>
      <c r="L85" s="40"/>
      <c r="M85" s="40"/>
      <c r="N85" s="40"/>
      <c r="O85" s="40"/>
      <c r="P85" s="40"/>
      <c r="Q85" s="40"/>
      <c r="R85" s="40"/>
      <c r="S85" s="40"/>
      <c r="T85" s="40"/>
      <c r="U85" s="40"/>
      <c r="V85" s="40"/>
      <c r="W85" s="40"/>
      <c r="X85" s="40"/>
      <c r="Y85" s="40"/>
      <c r="Z85" s="40"/>
      <c r="AA85" s="40"/>
      <c r="AB85" s="40"/>
      <c r="AC85" s="40"/>
      <c r="AD85" s="40"/>
      <c r="AE85" s="40"/>
      <c r="AF85" s="40"/>
      <c r="AG85" s="40"/>
      <c r="AH85" s="40"/>
      <c r="AI85" s="40"/>
      <c r="AJ85" s="40"/>
      <c r="AK85" s="40"/>
      <c r="AL85" s="40"/>
      <c r="AM85" s="40"/>
      <c r="AN85" s="40"/>
      <c r="AO85" s="40"/>
      <c r="AP85" s="40"/>
      <c r="AQ85" s="40"/>
      <c r="AR85" s="40"/>
      <c r="AS85" s="40"/>
      <c r="AT85" s="40"/>
      <c r="AU85" s="40"/>
      <c r="AV85" s="40"/>
      <c r="AW85" s="40"/>
      <c r="AX85" s="40"/>
      <c r="AY85" s="40"/>
      <c r="AZ85" s="40"/>
      <c r="BA85" s="40"/>
      <c r="BB85" s="40"/>
      <c r="BC85" s="40"/>
      <c r="BD85" s="40"/>
      <c r="BE85" s="40"/>
      <c r="BF85" s="40"/>
      <c r="BG85" s="40"/>
      <c r="BH85" s="40"/>
      <c r="BI85" s="40"/>
      <c r="BJ85" s="40"/>
      <c r="BK85" s="40"/>
    </row>
    <row r="86" spans="1:63" x14ac:dyDescent="0.25">
      <c r="A86" s="40"/>
      <c r="B86" s="40"/>
      <c r="C86" s="40"/>
      <c r="D86" s="40"/>
      <c r="E86" s="40"/>
      <c r="F86" s="40"/>
      <c r="G86" s="40"/>
      <c r="H86" s="40"/>
      <c r="I86" s="40"/>
      <c r="J86" s="40"/>
      <c r="K86" s="40"/>
      <c r="L86" s="40"/>
      <c r="M86" s="40"/>
      <c r="N86" s="40"/>
      <c r="O86" s="40"/>
      <c r="P86" s="40"/>
      <c r="Q86" s="40"/>
      <c r="R86" s="40"/>
      <c r="S86" s="40"/>
      <c r="T86" s="40"/>
      <c r="U86" s="40"/>
      <c r="V86" s="40"/>
      <c r="W86" s="40"/>
      <c r="X86" s="40"/>
      <c r="Y86" s="40"/>
      <c r="Z86" s="40"/>
      <c r="AA86" s="40"/>
      <c r="AB86" s="40"/>
      <c r="AC86" s="40"/>
      <c r="AD86" s="40"/>
      <c r="AE86" s="40"/>
      <c r="AF86" s="40"/>
      <c r="AG86" s="40"/>
      <c r="AH86" s="40"/>
      <c r="AI86" s="40"/>
      <c r="AJ86" s="40"/>
      <c r="AK86" s="40"/>
      <c r="AL86" s="40"/>
      <c r="AM86" s="40"/>
      <c r="AN86" s="40"/>
      <c r="AO86" s="40"/>
      <c r="AP86" s="40"/>
      <c r="AQ86" s="40"/>
      <c r="AR86" s="40"/>
      <c r="AS86" s="40"/>
      <c r="AT86" s="40"/>
      <c r="AU86" s="40"/>
      <c r="AV86" s="40"/>
      <c r="AW86" s="40"/>
      <c r="AX86" s="40"/>
      <c r="AY86" s="40"/>
      <c r="AZ86" s="40"/>
      <c r="BA86" s="40"/>
      <c r="BB86" s="40"/>
      <c r="BC86" s="40"/>
      <c r="BD86" s="40"/>
      <c r="BE86" s="40"/>
      <c r="BF86" s="40"/>
      <c r="BG86" s="40"/>
      <c r="BH86" s="40"/>
      <c r="BI86" s="40"/>
      <c r="BJ86" s="40"/>
      <c r="BK86" s="40"/>
    </row>
    <row r="87" spans="1:63" x14ac:dyDescent="0.25">
      <c r="A87" s="40"/>
      <c r="B87" s="40"/>
      <c r="C87" s="40"/>
      <c r="D87" s="40"/>
      <c r="E87" s="40"/>
      <c r="F87" s="40"/>
      <c r="G87" s="40"/>
      <c r="H87" s="40"/>
      <c r="I87" s="40"/>
      <c r="J87" s="40"/>
      <c r="K87" s="40"/>
      <c r="L87" s="40"/>
      <c r="M87" s="40"/>
      <c r="N87" s="40"/>
      <c r="O87" s="40"/>
      <c r="P87" s="40"/>
      <c r="Q87" s="40"/>
      <c r="R87" s="40"/>
      <c r="S87" s="40"/>
      <c r="T87" s="40"/>
      <c r="U87" s="40"/>
      <c r="V87" s="40"/>
      <c r="W87" s="40"/>
      <c r="X87" s="40"/>
      <c r="Y87" s="40"/>
      <c r="Z87" s="40"/>
      <c r="AA87" s="40"/>
      <c r="AB87" s="40"/>
      <c r="AC87" s="40"/>
      <c r="AD87" s="40"/>
      <c r="AE87" s="40"/>
      <c r="AF87" s="40"/>
      <c r="AG87" s="40"/>
      <c r="AH87" s="40"/>
      <c r="AI87" s="40"/>
      <c r="AJ87" s="40"/>
      <c r="AK87" s="40"/>
      <c r="AL87" s="40"/>
      <c r="AM87" s="40"/>
      <c r="AN87" s="40"/>
      <c r="AO87" s="40"/>
      <c r="AP87" s="40"/>
      <c r="AQ87" s="40"/>
      <c r="AR87" s="40"/>
      <c r="AS87" s="40"/>
      <c r="AT87" s="40"/>
      <c r="AU87" s="40"/>
      <c r="AV87" s="40"/>
      <c r="AW87" s="40"/>
      <c r="AX87" s="40"/>
      <c r="AY87" s="40"/>
      <c r="AZ87" s="40"/>
      <c r="BA87" s="40"/>
      <c r="BB87" s="40"/>
      <c r="BC87" s="40"/>
      <c r="BD87" s="40"/>
      <c r="BE87" s="40"/>
      <c r="BF87" s="40"/>
      <c r="BG87" s="40"/>
      <c r="BH87" s="40"/>
      <c r="BI87" s="40"/>
      <c r="BJ87" s="40"/>
      <c r="BK87" s="40"/>
    </row>
    <row r="88" spans="1:63" x14ac:dyDescent="0.25">
      <c r="A88" s="40"/>
      <c r="B88" s="40"/>
      <c r="C88" s="40"/>
      <c r="D88" s="40"/>
      <c r="E88" s="40"/>
      <c r="F88" s="40"/>
      <c r="G88" s="40"/>
      <c r="H88" s="40"/>
      <c r="I88" s="40"/>
      <c r="J88" s="40"/>
      <c r="K88" s="40"/>
      <c r="L88" s="40"/>
      <c r="M88" s="40"/>
      <c r="N88" s="40"/>
      <c r="O88" s="40"/>
      <c r="P88" s="40"/>
      <c r="Q88" s="40"/>
      <c r="R88" s="40"/>
      <c r="S88" s="40"/>
      <c r="T88" s="40"/>
      <c r="U88" s="40"/>
      <c r="V88" s="40"/>
      <c r="W88" s="40"/>
      <c r="X88" s="40"/>
      <c r="Y88" s="40"/>
      <c r="Z88" s="40"/>
      <c r="AA88" s="40"/>
      <c r="AB88" s="40"/>
      <c r="AC88" s="40"/>
      <c r="AD88" s="40"/>
      <c r="AE88" s="40"/>
      <c r="AF88" s="40"/>
      <c r="AG88" s="40"/>
      <c r="AH88" s="40"/>
      <c r="AI88" s="40"/>
      <c r="AJ88" s="40"/>
      <c r="AK88" s="40"/>
      <c r="AL88" s="40"/>
      <c r="AM88" s="40"/>
      <c r="AN88" s="40"/>
      <c r="AO88" s="40"/>
      <c r="AP88" s="40"/>
      <c r="AQ88" s="40"/>
      <c r="AR88" s="40"/>
      <c r="AS88" s="40"/>
      <c r="AT88" s="40"/>
      <c r="AU88" s="40"/>
      <c r="AV88" s="40"/>
      <c r="AW88" s="40"/>
      <c r="AX88" s="40"/>
      <c r="AY88" s="40"/>
      <c r="AZ88" s="40"/>
      <c r="BA88" s="40"/>
      <c r="BB88" s="40"/>
      <c r="BC88" s="40"/>
      <c r="BD88" s="40"/>
      <c r="BE88" s="40"/>
      <c r="BF88" s="40"/>
      <c r="BG88" s="40"/>
      <c r="BH88" s="40"/>
      <c r="BI88" s="40"/>
      <c r="BJ88" s="40"/>
      <c r="BK88" s="40"/>
    </row>
    <row r="89" spans="1:63" x14ac:dyDescent="0.25">
      <c r="A89" s="40"/>
      <c r="B89" s="40"/>
      <c r="C89" s="40"/>
      <c r="D89" s="40"/>
      <c r="E89" s="40"/>
      <c r="F89" s="40"/>
      <c r="G89" s="40"/>
      <c r="H89" s="40"/>
      <c r="I89" s="40"/>
      <c r="J89" s="40"/>
      <c r="K89" s="40"/>
      <c r="L89" s="40"/>
      <c r="M89" s="40"/>
      <c r="N89" s="40"/>
      <c r="O89" s="40"/>
      <c r="P89" s="40"/>
      <c r="Q89" s="40"/>
      <c r="R89" s="40"/>
      <c r="S89" s="40"/>
      <c r="T89" s="40"/>
      <c r="U89" s="40"/>
      <c r="V89" s="40"/>
      <c r="W89" s="40"/>
      <c r="X89" s="40"/>
      <c r="Y89" s="40"/>
      <c r="Z89" s="40"/>
      <c r="AA89" s="40"/>
      <c r="AB89" s="40"/>
      <c r="AC89" s="40"/>
      <c r="AD89" s="40"/>
      <c r="AE89" s="40"/>
      <c r="AF89" s="40"/>
      <c r="AG89" s="40"/>
      <c r="AH89" s="40"/>
      <c r="AI89" s="40"/>
      <c r="AJ89" s="40"/>
      <c r="AK89" s="40"/>
      <c r="AL89" s="40"/>
      <c r="AM89" s="40"/>
      <c r="AN89" s="40"/>
      <c r="AO89" s="40"/>
      <c r="AP89" s="40"/>
      <c r="AQ89" s="40"/>
      <c r="AR89" s="40"/>
      <c r="AS89" s="40"/>
      <c r="AT89" s="40"/>
      <c r="AU89" s="40"/>
      <c r="AV89" s="40"/>
      <c r="AW89" s="40"/>
      <c r="AX89" s="40"/>
      <c r="AY89" s="40"/>
      <c r="AZ89" s="40"/>
      <c r="BA89" s="40"/>
      <c r="BB89" s="40"/>
      <c r="BC89" s="40"/>
      <c r="BD89" s="40"/>
      <c r="BE89" s="40"/>
      <c r="BF89" s="40"/>
      <c r="BG89" s="40"/>
      <c r="BH89" s="40"/>
      <c r="BI89" s="40"/>
      <c r="BJ89" s="40"/>
      <c r="BK89" s="40"/>
    </row>
    <row r="90" spans="1:63" x14ac:dyDescent="0.25">
      <c r="A90" s="40"/>
      <c r="B90" s="40"/>
      <c r="C90" s="40"/>
      <c r="D90" s="40"/>
      <c r="E90" s="40"/>
      <c r="F90" s="40"/>
      <c r="G90" s="40"/>
      <c r="H90" s="40"/>
      <c r="I90" s="40"/>
      <c r="J90" s="40"/>
      <c r="K90" s="40"/>
      <c r="L90" s="40"/>
      <c r="M90" s="40"/>
      <c r="N90" s="40"/>
      <c r="O90" s="40"/>
      <c r="P90" s="40"/>
      <c r="Q90" s="40"/>
      <c r="R90" s="40"/>
      <c r="S90" s="40"/>
      <c r="T90" s="40"/>
      <c r="U90" s="40"/>
      <c r="V90" s="40"/>
      <c r="W90" s="40"/>
      <c r="X90" s="40"/>
      <c r="Y90" s="40"/>
      <c r="Z90" s="40"/>
      <c r="AA90" s="40"/>
      <c r="AB90" s="40"/>
      <c r="AC90" s="40"/>
      <c r="AD90" s="40"/>
      <c r="AE90" s="40"/>
      <c r="AF90" s="40"/>
      <c r="AG90" s="40"/>
      <c r="AH90" s="40"/>
      <c r="AI90" s="40"/>
      <c r="AJ90" s="40"/>
      <c r="AK90" s="40"/>
      <c r="AL90" s="40"/>
      <c r="AM90" s="40"/>
      <c r="AN90" s="40"/>
      <c r="AO90" s="40"/>
      <c r="AP90" s="40"/>
      <c r="AQ90" s="40"/>
      <c r="AR90" s="40"/>
      <c r="AS90" s="40"/>
      <c r="AT90" s="40"/>
      <c r="AU90" s="40"/>
      <c r="AV90" s="40"/>
      <c r="AW90" s="40"/>
      <c r="AX90" s="40"/>
      <c r="AY90" s="40"/>
      <c r="AZ90" s="40"/>
      <c r="BA90" s="40"/>
      <c r="BB90" s="40"/>
      <c r="BC90" s="40"/>
      <c r="BD90" s="40"/>
      <c r="BE90" s="40"/>
      <c r="BF90" s="40"/>
      <c r="BG90" s="40"/>
      <c r="BH90" s="40"/>
      <c r="BI90" s="40"/>
      <c r="BJ90" s="40"/>
      <c r="BK90" s="40"/>
    </row>
    <row r="91" spans="1:63" x14ac:dyDescent="0.25">
      <c r="A91" s="40"/>
      <c r="B91" s="40"/>
      <c r="C91" s="40"/>
      <c r="D91" s="40"/>
      <c r="E91" s="40"/>
      <c r="F91" s="40"/>
      <c r="G91" s="40"/>
      <c r="H91" s="40"/>
      <c r="I91" s="40"/>
      <c r="J91" s="40"/>
      <c r="K91" s="40"/>
      <c r="L91" s="40"/>
      <c r="M91" s="40"/>
      <c r="N91" s="40"/>
      <c r="O91" s="40"/>
      <c r="P91" s="40"/>
      <c r="Q91" s="40"/>
      <c r="R91" s="40"/>
      <c r="S91" s="40"/>
      <c r="T91" s="40"/>
      <c r="U91" s="40"/>
      <c r="V91" s="40"/>
      <c r="W91" s="40"/>
      <c r="X91" s="40"/>
      <c r="Y91" s="40"/>
      <c r="Z91" s="40"/>
      <c r="AA91" s="40"/>
      <c r="AB91" s="40"/>
      <c r="AC91" s="40"/>
      <c r="AD91" s="40"/>
      <c r="AE91" s="40"/>
      <c r="AF91" s="40"/>
      <c r="AG91" s="40"/>
      <c r="AH91" s="40"/>
      <c r="AI91" s="40"/>
      <c r="AJ91" s="40"/>
      <c r="AK91" s="40"/>
      <c r="AL91" s="40"/>
      <c r="AM91" s="40"/>
      <c r="AN91" s="40"/>
      <c r="AO91" s="40"/>
      <c r="AP91" s="40"/>
      <c r="AQ91" s="40"/>
      <c r="AR91" s="40"/>
      <c r="AS91" s="40"/>
      <c r="AT91" s="40"/>
      <c r="AU91" s="40"/>
      <c r="AV91" s="40"/>
      <c r="AW91" s="40"/>
      <c r="AX91" s="40"/>
      <c r="AY91" s="40"/>
      <c r="AZ91" s="40"/>
      <c r="BA91" s="40"/>
      <c r="BB91" s="40"/>
      <c r="BC91" s="40"/>
      <c r="BD91" s="40"/>
      <c r="BE91" s="40"/>
      <c r="BF91" s="40"/>
      <c r="BG91" s="40"/>
      <c r="BH91" s="40"/>
      <c r="BI91" s="40"/>
      <c r="BJ91" s="40"/>
      <c r="BK91" s="40"/>
    </row>
    <row r="92" spans="1:63" x14ac:dyDescent="0.25">
      <c r="A92" s="40"/>
      <c r="B92" s="40"/>
      <c r="C92" s="40"/>
      <c r="D92" s="40"/>
      <c r="E92" s="40"/>
      <c r="F92" s="40"/>
      <c r="G92" s="40"/>
      <c r="H92" s="40"/>
      <c r="I92" s="40"/>
      <c r="J92" s="40"/>
      <c r="K92" s="40"/>
      <c r="L92" s="40"/>
      <c r="M92" s="40"/>
      <c r="N92" s="40"/>
      <c r="O92" s="40"/>
      <c r="P92" s="40"/>
      <c r="Q92" s="40"/>
      <c r="R92" s="40"/>
      <c r="S92" s="40"/>
      <c r="T92" s="40"/>
      <c r="U92" s="40"/>
      <c r="V92" s="40"/>
      <c r="W92" s="40"/>
      <c r="X92" s="40"/>
      <c r="Y92" s="40"/>
      <c r="Z92" s="40"/>
      <c r="AA92" s="40"/>
      <c r="AB92" s="40"/>
      <c r="AC92" s="40"/>
      <c r="AD92" s="40"/>
      <c r="AE92" s="40"/>
      <c r="AF92" s="40"/>
      <c r="AG92" s="40"/>
      <c r="AH92" s="40"/>
      <c r="AI92" s="40"/>
      <c r="AJ92" s="40"/>
      <c r="AK92" s="40"/>
      <c r="AL92" s="40"/>
      <c r="AM92" s="40"/>
      <c r="AN92" s="40"/>
      <c r="AO92" s="40"/>
      <c r="AP92" s="40"/>
      <c r="AQ92" s="40"/>
      <c r="AR92" s="40"/>
      <c r="AS92" s="40"/>
      <c r="AT92" s="40"/>
      <c r="AU92" s="40"/>
      <c r="AV92" s="40"/>
      <c r="AW92" s="40"/>
      <c r="AX92" s="40"/>
      <c r="AY92" s="40"/>
      <c r="AZ92" s="40"/>
      <c r="BA92" s="40"/>
      <c r="BB92" s="40"/>
      <c r="BC92" s="40"/>
      <c r="BD92" s="40"/>
      <c r="BE92" s="40"/>
      <c r="BF92" s="40"/>
      <c r="BG92" s="40"/>
      <c r="BH92" s="40"/>
      <c r="BI92" s="40"/>
      <c r="BJ92" s="40"/>
      <c r="BK92" s="40"/>
    </row>
    <row r="93" spans="1:63" x14ac:dyDescent="0.25">
      <c r="A93" s="40"/>
      <c r="B93" s="40"/>
      <c r="C93" s="40"/>
      <c r="D93" s="40"/>
      <c r="E93" s="40"/>
      <c r="F93" s="40"/>
      <c r="G93" s="40"/>
      <c r="H93" s="40"/>
      <c r="I93" s="40"/>
      <c r="J93" s="40"/>
      <c r="K93" s="40"/>
      <c r="L93" s="40"/>
      <c r="M93" s="40"/>
      <c r="N93" s="40"/>
      <c r="O93" s="40"/>
      <c r="P93" s="40"/>
      <c r="Q93" s="40"/>
      <c r="R93" s="40"/>
      <c r="S93" s="40"/>
      <c r="T93" s="40"/>
      <c r="U93" s="40"/>
      <c r="V93" s="40"/>
      <c r="W93" s="40"/>
      <c r="X93" s="40"/>
      <c r="Y93" s="40"/>
      <c r="Z93" s="40"/>
      <c r="AA93" s="40"/>
      <c r="AB93" s="40"/>
      <c r="AC93" s="40"/>
      <c r="AD93" s="40"/>
      <c r="AE93" s="40"/>
      <c r="AF93" s="40"/>
      <c r="AG93" s="40"/>
      <c r="AH93" s="40"/>
      <c r="AI93" s="40"/>
      <c r="AJ93" s="40"/>
      <c r="AK93" s="40"/>
      <c r="AL93" s="40"/>
      <c r="AM93" s="40"/>
      <c r="AN93" s="40"/>
      <c r="AO93" s="40"/>
      <c r="AP93" s="40"/>
      <c r="AQ93" s="40"/>
      <c r="AR93" s="40"/>
      <c r="AS93" s="40"/>
      <c r="AT93" s="40"/>
      <c r="AU93" s="40"/>
      <c r="AV93" s="40"/>
      <c r="AW93" s="40"/>
      <c r="AX93" s="40"/>
      <c r="AY93" s="40"/>
      <c r="AZ93" s="40"/>
      <c r="BA93" s="40"/>
      <c r="BB93" s="40"/>
      <c r="BC93" s="40"/>
      <c r="BD93" s="40"/>
      <c r="BE93" s="40"/>
      <c r="BF93" s="40"/>
      <c r="BG93" s="40"/>
      <c r="BH93" s="40"/>
      <c r="BI93" s="40"/>
      <c r="BJ93" s="40"/>
      <c r="BK93" s="40"/>
    </row>
    <row r="94" spans="1:63" x14ac:dyDescent="0.25">
      <c r="A94" s="40"/>
      <c r="B94" s="40"/>
      <c r="C94" s="40"/>
      <c r="D94" s="40"/>
      <c r="E94" s="40"/>
      <c r="F94" s="40"/>
      <c r="G94" s="40"/>
      <c r="H94" s="40"/>
      <c r="I94" s="40"/>
      <c r="J94" s="40"/>
      <c r="K94" s="40"/>
      <c r="L94" s="40"/>
      <c r="M94" s="40"/>
      <c r="N94" s="40"/>
      <c r="O94" s="40"/>
      <c r="P94" s="40"/>
      <c r="Q94" s="40"/>
      <c r="R94" s="40"/>
      <c r="S94" s="40"/>
      <c r="T94" s="40"/>
      <c r="U94" s="40"/>
      <c r="V94" s="40"/>
      <c r="W94" s="40"/>
      <c r="X94" s="40"/>
      <c r="Y94" s="40"/>
      <c r="Z94" s="40"/>
      <c r="AA94" s="40"/>
      <c r="AB94" s="40"/>
      <c r="AC94" s="40"/>
      <c r="AD94" s="40"/>
      <c r="AE94" s="40"/>
      <c r="AF94" s="40"/>
      <c r="AG94" s="40"/>
      <c r="AH94" s="40"/>
      <c r="AI94" s="40"/>
      <c r="AJ94" s="40"/>
      <c r="AK94" s="40"/>
      <c r="AL94" s="40"/>
      <c r="AM94" s="40"/>
      <c r="AN94" s="40"/>
      <c r="AO94" s="40"/>
      <c r="AP94" s="40"/>
      <c r="AQ94" s="40"/>
      <c r="AR94" s="40"/>
      <c r="AS94" s="40"/>
      <c r="AT94" s="40"/>
      <c r="AU94" s="40"/>
      <c r="AV94" s="40"/>
      <c r="AW94" s="40"/>
      <c r="AX94" s="40"/>
      <c r="AY94" s="40"/>
      <c r="AZ94" s="40"/>
      <c r="BA94" s="40"/>
      <c r="BB94" s="40"/>
      <c r="BC94" s="40"/>
      <c r="BD94" s="40"/>
      <c r="BE94" s="40"/>
      <c r="BF94" s="40"/>
      <c r="BG94" s="40"/>
      <c r="BH94" s="40"/>
      <c r="BI94" s="40"/>
      <c r="BJ94" s="40"/>
      <c r="BK94" s="40"/>
    </row>
    <row r="95" spans="1:63" x14ac:dyDescent="0.25">
      <c r="A95" s="40"/>
      <c r="B95" s="40"/>
      <c r="C95" s="40"/>
      <c r="D95" s="40"/>
      <c r="E95" s="40"/>
      <c r="F95" s="40"/>
      <c r="G95" s="40"/>
      <c r="H95" s="40"/>
      <c r="I95" s="40"/>
      <c r="J95" s="40"/>
      <c r="K95" s="40"/>
      <c r="L95" s="40"/>
      <c r="M95" s="40"/>
      <c r="N95" s="40"/>
      <c r="O95" s="40"/>
      <c r="P95" s="40"/>
      <c r="Q95" s="40"/>
      <c r="R95" s="40"/>
      <c r="S95" s="40"/>
      <c r="T95" s="40"/>
      <c r="U95" s="40"/>
      <c r="V95" s="40"/>
      <c r="W95" s="40"/>
      <c r="X95" s="40"/>
      <c r="Y95" s="40"/>
      <c r="Z95" s="40"/>
      <c r="AA95" s="40"/>
      <c r="AB95" s="40"/>
      <c r="AC95" s="40"/>
      <c r="AD95" s="40"/>
      <c r="AE95" s="40"/>
      <c r="AF95" s="40"/>
      <c r="AG95" s="40"/>
      <c r="AH95" s="40"/>
      <c r="AI95" s="40"/>
      <c r="AJ95" s="40"/>
      <c r="AK95" s="40"/>
      <c r="AL95" s="40"/>
      <c r="AM95" s="40"/>
      <c r="AN95" s="40"/>
      <c r="AO95" s="40"/>
      <c r="AP95" s="40"/>
      <c r="AQ95" s="40"/>
      <c r="AR95" s="40"/>
      <c r="AS95" s="40"/>
      <c r="AT95" s="40"/>
      <c r="AU95" s="40"/>
      <c r="AV95" s="40"/>
      <c r="AW95" s="40"/>
      <c r="AX95" s="40"/>
      <c r="AY95" s="40"/>
      <c r="AZ95" s="40"/>
      <c r="BA95" s="40"/>
      <c r="BB95" s="40"/>
      <c r="BC95" s="40"/>
      <c r="BD95" s="40"/>
      <c r="BE95" s="40"/>
      <c r="BF95" s="40"/>
      <c r="BG95" s="40"/>
      <c r="BH95" s="40"/>
      <c r="BI95" s="40"/>
      <c r="BJ95" s="40"/>
      <c r="BK95" s="40"/>
    </row>
    <row r="96" spans="1:63" x14ac:dyDescent="0.25">
      <c r="A96" s="40"/>
      <c r="B96" s="40"/>
      <c r="C96" s="40"/>
      <c r="D96" s="40"/>
      <c r="E96" s="40"/>
      <c r="F96" s="40"/>
      <c r="G96" s="40"/>
      <c r="H96" s="40"/>
      <c r="I96" s="40"/>
      <c r="J96" s="40"/>
      <c r="K96" s="40"/>
      <c r="L96" s="40"/>
      <c r="M96" s="40"/>
      <c r="N96" s="40"/>
      <c r="O96" s="40"/>
      <c r="P96" s="40"/>
      <c r="Q96" s="40"/>
      <c r="R96" s="40"/>
      <c r="S96" s="40"/>
      <c r="T96" s="40"/>
      <c r="U96" s="40"/>
      <c r="V96" s="40"/>
      <c r="W96" s="40"/>
      <c r="X96" s="40"/>
      <c r="Y96" s="40"/>
      <c r="Z96" s="40"/>
      <c r="AA96" s="40"/>
      <c r="AB96" s="40"/>
      <c r="AC96" s="40"/>
      <c r="AD96" s="40"/>
      <c r="AE96" s="40"/>
      <c r="AF96" s="40"/>
      <c r="AG96" s="40"/>
      <c r="AH96" s="40"/>
      <c r="AI96" s="40"/>
      <c r="AJ96" s="40"/>
      <c r="AK96" s="40"/>
      <c r="AL96" s="40"/>
      <c r="AM96" s="40"/>
      <c r="AN96" s="40"/>
      <c r="AO96" s="40"/>
      <c r="AP96" s="40"/>
      <c r="AQ96" s="40"/>
      <c r="AR96" s="40"/>
      <c r="AS96" s="40"/>
      <c r="AT96" s="40"/>
      <c r="AU96" s="40"/>
      <c r="AV96" s="40"/>
      <c r="AW96" s="40"/>
      <c r="AX96" s="40"/>
      <c r="AY96" s="40"/>
      <c r="AZ96" s="40"/>
      <c r="BA96" s="40"/>
      <c r="BB96" s="40"/>
      <c r="BC96" s="40"/>
      <c r="BD96" s="40"/>
      <c r="BE96" s="40"/>
      <c r="BF96" s="40"/>
      <c r="BG96" s="40"/>
      <c r="BH96" s="40"/>
      <c r="BI96" s="40"/>
      <c r="BJ96" s="40"/>
      <c r="BK96" s="40"/>
    </row>
    <row r="97" spans="1:63" x14ac:dyDescent="0.25">
      <c r="A97" s="40"/>
      <c r="B97" s="40"/>
      <c r="C97" s="40"/>
      <c r="D97" s="40"/>
      <c r="E97" s="40"/>
      <c r="F97" s="40"/>
      <c r="G97" s="40"/>
      <c r="H97" s="40"/>
      <c r="I97" s="40"/>
      <c r="J97" s="40"/>
      <c r="K97" s="40"/>
      <c r="L97" s="40"/>
      <c r="M97" s="40"/>
      <c r="N97" s="40"/>
      <c r="O97" s="40"/>
      <c r="P97" s="40"/>
      <c r="Q97" s="40"/>
      <c r="R97" s="40"/>
      <c r="S97" s="40"/>
      <c r="T97" s="40"/>
      <c r="U97" s="40"/>
      <c r="V97" s="40"/>
      <c r="W97" s="40"/>
      <c r="X97" s="40"/>
      <c r="Y97" s="40"/>
      <c r="Z97" s="40"/>
      <c r="AA97" s="40"/>
      <c r="AB97" s="40"/>
      <c r="AC97" s="40"/>
      <c r="AD97" s="40"/>
      <c r="AE97" s="40"/>
      <c r="AF97" s="40"/>
      <c r="AG97" s="40"/>
      <c r="AH97" s="40"/>
      <c r="AI97" s="40"/>
      <c r="AJ97" s="40"/>
      <c r="AK97" s="40"/>
      <c r="AL97" s="40"/>
      <c r="AM97" s="40"/>
      <c r="AN97" s="40"/>
      <c r="AO97" s="40"/>
      <c r="AP97" s="40"/>
      <c r="AQ97" s="40"/>
      <c r="AR97" s="40"/>
      <c r="AS97" s="40"/>
      <c r="AT97" s="40"/>
      <c r="AU97" s="40"/>
      <c r="AV97" s="40"/>
      <c r="AW97" s="40"/>
      <c r="AX97" s="40"/>
      <c r="AY97" s="40"/>
      <c r="AZ97" s="40"/>
      <c r="BA97" s="40"/>
      <c r="BB97" s="40"/>
      <c r="BC97" s="40"/>
      <c r="BD97" s="40"/>
      <c r="BE97" s="40"/>
      <c r="BF97" s="40"/>
      <c r="BG97" s="40"/>
      <c r="BH97" s="40"/>
      <c r="BI97" s="40"/>
      <c r="BJ97" s="40"/>
      <c r="BK97" s="40"/>
    </row>
    <row r="98" spans="1:63" x14ac:dyDescent="0.25">
      <c r="A98" s="40"/>
      <c r="B98" s="40"/>
      <c r="C98" s="40"/>
      <c r="D98" s="40"/>
      <c r="E98" s="40"/>
      <c r="F98" s="40"/>
      <c r="G98" s="40"/>
      <c r="H98" s="40"/>
      <c r="I98" s="40"/>
      <c r="J98" s="40"/>
      <c r="K98" s="40"/>
      <c r="L98" s="40"/>
      <c r="M98" s="40"/>
      <c r="N98" s="40"/>
      <c r="O98" s="40"/>
      <c r="P98" s="40"/>
      <c r="Q98" s="40"/>
      <c r="R98" s="40"/>
      <c r="S98" s="40"/>
      <c r="T98" s="40"/>
      <c r="U98" s="40"/>
      <c r="V98" s="40"/>
      <c r="W98" s="40"/>
      <c r="X98" s="40"/>
      <c r="Y98" s="40"/>
      <c r="Z98" s="40"/>
      <c r="AA98" s="40"/>
      <c r="AB98" s="40"/>
      <c r="AC98" s="40"/>
      <c r="AD98" s="40"/>
      <c r="AE98" s="40"/>
      <c r="AF98" s="40"/>
      <c r="AG98" s="40"/>
      <c r="AH98" s="40"/>
      <c r="AI98" s="40"/>
      <c r="AJ98" s="40"/>
      <c r="AK98" s="40"/>
      <c r="AL98" s="40"/>
      <c r="AM98" s="40"/>
      <c r="AN98" s="40"/>
      <c r="AO98" s="40"/>
      <c r="AP98" s="40"/>
      <c r="AQ98" s="40"/>
      <c r="AR98" s="40"/>
      <c r="AS98" s="40"/>
      <c r="AT98" s="40"/>
      <c r="AU98" s="40"/>
      <c r="AV98" s="40"/>
      <c r="AW98" s="40"/>
      <c r="AX98" s="40"/>
      <c r="AY98" s="40"/>
      <c r="AZ98" s="40"/>
      <c r="BA98" s="40"/>
      <c r="BB98" s="40"/>
      <c r="BC98" s="40"/>
      <c r="BD98" s="40"/>
      <c r="BE98" s="40"/>
      <c r="BF98" s="40"/>
      <c r="BG98" s="40"/>
      <c r="BH98" s="40"/>
      <c r="BI98" s="40"/>
      <c r="BJ98" s="40"/>
      <c r="BK98" s="40"/>
    </row>
    <row r="99" spans="1:63" x14ac:dyDescent="0.25">
      <c r="A99" s="40"/>
      <c r="B99" s="40"/>
      <c r="C99" s="40"/>
      <c r="D99" s="40"/>
      <c r="E99" s="40"/>
      <c r="F99" s="40"/>
      <c r="G99" s="40"/>
      <c r="H99" s="40"/>
      <c r="I99" s="40"/>
      <c r="J99" s="40"/>
      <c r="K99" s="40"/>
      <c r="L99" s="40"/>
      <c r="M99" s="40"/>
      <c r="N99" s="40"/>
      <c r="O99" s="40"/>
      <c r="P99" s="40"/>
      <c r="Q99" s="40"/>
      <c r="R99" s="40"/>
      <c r="S99" s="40"/>
      <c r="T99" s="40"/>
      <c r="U99" s="40"/>
      <c r="V99" s="40"/>
      <c r="W99" s="40"/>
      <c r="X99" s="40"/>
      <c r="Y99" s="40"/>
      <c r="Z99" s="40"/>
      <c r="AA99" s="40"/>
      <c r="AB99" s="40"/>
      <c r="AC99" s="40"/>
      <c r="AD99" s="40"/>
      <c r="AE99" s="40"/>
      <c r="AF99" s="40"/>
      <c r="AG99" s="40"/>
      <c r="AH99" s="40"/>
      <c r="AI99" s="40"/>
      <c r="AJ99" s="40"/>
      <c r="AK99" s="40"/>
      <c r="AL99" s="40"/>
      <c r="AM99" s="40"/>
      <c r="AN99" s="40"/>
      <c r="AO99" s="40"/>
      <c r="AP99" s="40"/>
      <c r="AQ99" s="40"/>
      <c r="AR99" s="40"/>
      <c r="AS99" s="40"/>
      <c r="AT99" s="40"/>
      <c r="AU99" s="40"/>
      <c r="AV99" s="40"/>
      <c r="AW99" s="40"/>
      <c r="AX99" s="40"/>
      <c r="AY99" s="40"/>
      <c r="AZ99" s="40"/>
      <c r="BA99" s="40"/>
      <c r="BB99" s="40"/>
      <c r="BC99" s="40"/>
      <c r="BD99" s="40"/>
      <c r="BE99" s="40"/>
      <c r="BF99" s="40"/>
      <c r="BG99" s="40"/>
      <c r="BH99" s="40"/>
      <c r="BI99" s="40"/>
      <c r="BJ99" s="40"/>
      <c r="BK99" s="40"/>
    </row>
    <row r="100" spans="1:63" x14ac:dyDescent="0.25">
      <c r="A100" s="40"/>
      <c r="B100" s="40"/>
      <c r="C100" s="40"/>
      <c r="D100" s="40"/>
      <c r="E100" s="40"/>
      <c r="F100" s="40"/>
      <c r="G100" s="40"/>
      <c r="H100" s="40"/>
      <c r="I100" s="40"/>
      <c r="J100" s="40"/>
      <c r="K100" s="40"/>
      <c r="L100" s="40"/>
      <c r="M100" s="40"/>
      <c r="N100" s="40"/>
      <c r="O100" s="40"/>
      <c r="P100" s="40"/>
      <c r="Q100" s="40"/>
      <c r="R100" s="40"/>
      <c r="S100" s="40"/>
      <c r="T100" s="40"/>
      <c r="U100" s="40"/>
      <c r="V100" s="40"/>
      <c r="W100" s="40"/>
      <c r="X100" s="40"/>
      <c r="Y100" s="40"/>
      <c r="Z100" s="40"/>
      <c r="AA100" s="40"/>
      <c r="AB100" s="40"/>
      <c r="AC100" s="40"/>
      <c r="AD100" s="40"/>
      <c r="AE100" s="40"/>
      <c r="AF100" s="40"/>
      <c r="AG100" s="40"/>
      <c r="AH100" s="40"/>
      <c r="AI100" s="40"/>
      <c r="AJ100" s="40"/>
      <c r="AK100" s="40"/>
      <c r="AL100" s="40"/>
      <c r="AM100" s="40"/>
      <c r="AN100" s="40"/>
      <c r="AO100" s="40"/>
      <c r="AP100" s="40"/>
      <c r="AQ100" s="40"/>
      <c r="AR100" s="40"/>
      <c r="AS100" s="40"/>
      <c r="AT100" s="40"/>
      <c r="AU100" s="40"/>
      <c r="AV100" s="40"/>
      <c r="AW100" s="40"/>
      <c r="AX100" s="40"/>
      <c r="AY100" s="40"/>
      <c r="AZ100" s="40"/>
      <c r="BA100" s="40"/>
      <c r="BB100" s="40"/>
      <c r="BC100" s="40"/>
      <c r="BD100" s="40"/>
      <c r="BE100" s="40"/>
      <c r="BF100" s="40"/>
      <c r="BG100" s="40"/>
      <c r="BH100" s="40"/>
      <c r="BI100" s="40"/>
      <c r="BJ100" s="40"/>
      <c r="BK100" s="40"/>
    </row>
    <row r="101" spans="1:63" x14ac:dyDescent="0.25">
      <c r="A101" s="40"/>
      <c r="B101" s="40"/>
      <c r="C101" s="40"/>
      <c r="D101" s="40"/>
      <c r="E101" s="40"/>
      <c r="F101" s="40"/>
      <c r="G101" s="40"/>
      <c r="H101" s="40"/>
      <c r="I101" s="40"/>
      <c r="J101" s="40"/>
      <c r="K101" s="40"/>
      <c r="L101" s="40"/>
      <c r="M101" s="40"/>
      <c r="N101" s="40"/>
      <c r="O101" s="40"/>
      <c r="P101" s="40"/>
      <c r="Q101" s="40"/>
      <c r="R101" s="40"/>
      <c r="S101" s="40"/>
      <c r="T101" s="40"/>
      <c r="U101" s="40"/>
      <c r="V101" s="40"/>
      <c r="W101" s="40"/>
      <c r="X101" s="40"/>
      <c r="Y101" s="40"/>
      <c r="Z101" s="40"/>
      <c r="AA101" s="40"/>
      <c r="AB101" s="40"/>
      <c r="AC101" s="40"/>
      <c r="AD101" s="40"/>
      <c r="AE101" s="40"/>
      <c r="AF101" s="40"/>
      <c r="AG101" s="40"/>
      <c r="AH101" s="40"/>
      <c r="AI101" s="40"/>
      <c r="AJ101" s="40"/>
      <c r="AK101" s="40"/>
      <c r="AL101" s="40"/>
      <c r="AM101" s="40"/>
      <c r="AN101" s="40"/>
      <c r="AO101" s="40"/>
      <c r="AP101" s="40"/>
      <c r="AQ101" s="40"/>
      <c r="AR101" s="40"/>
      <c r="AS101" s="40"/>
      <c r="AT101" s="40"/>
      <c r="AU101" s="40"/>
      <c r="AV101" s="40"/>
      <c r="AW101" s="40"/>
      <c r="AX101" s="40"/>
      <c r="AY101" s="40"/>
      <c r="AZ101" s="40"/>
      <c r="BA101" s="40"/>
      <c r="BB101" s="40"/>
      <c r="BC101" s="40"/>
      <c r="BD101" s="40"/>
      <c r="BE101" s="40"/>
      <c r="BF101" s="40"/>
      <c r="BG101" s="40"/>
      <c r="BH101" s="40"/>
      <c r="BI101" s="40"/>
      <c r="BJ101" s="40"/>
      <c r="BK101" s="40"/>
    </row>
    <row r="102" spans="1:63" x14ac:dyDescent="0.25">
      <c r="A102" s="40"/>
      <c r="B102" s="40"/>
      <c r="C102" s="40"/>
      <c r="D102" s="40"/>
      <c r="E102" s="40"/>
      <c r="F102" s="40"/>
      <c r="G102" s="40"/>
      <c r="H102" s="40"/>
      <c r="I102" s="40"/>
      <c r="J102" s="40"/>
      <c r="K102" s="40"/>
      <c r="L102" s="40"/>
      <c r="M102" s="40"/>
      <c r="N102" s="40"/>
      <c r="O102" s="40"/>
      <c r="P102" s="40"/>
      <c r="Q102" s="40"/>
      <c r="R102" s="40"/>
      <c r="S102" s="40"/>
      <c r="T102" s="40"/>
      <c r="U102" s="40"/>
      <c r="V102" s="40"/>
      <c r="W102" s="40"/>
      <c r="X102" s="40"/>
      <c r="Y102" s="40"/>
      <c r="Z102" s="40"/>
      <c r="AA102" s="40"/>
      <c r="AB102" s="40"/>
      <c r="AC102" s="40"/>
      <c r="AD102" s="40"/>
      <c r="AE102" s="40"/>
      <c r="AF102" s="40"/>
      <c r="AG102" s="40"/>
      <c r="AH102" s="40"/>
      <c r="AI102" s="40"/>
      <c r="AJ102" s="40"/>
      <c r="AK102" s="40"/>
      <c r="AL102" s="40"/>
      <c r="AM102" s="40"/>
      <c r="AN102" s="40"/>
      <c r="AO102" s="40"/>
      <c r="AP102" s="40"/>
      <c r="AQ102" s="40"/>
      <c r="AR102" s="40"/>
      <c r="AS102" s="40"/>
      <c r="AT102" s="40"/>
      <c r="AU102" s="40"/>
      <c r="AV102" s="40"/>
      <c r="AW102" s="40"/>
      <c r="AX102" s="40"/>
      <c r="AY102" s="40"/>
      <c r="AZ102" s="40"/>
      <c r="BA102" s="40"/>
      <c r="BB102" s="40"/>
      <c r="BC102" s="40"/>
      <c r="BD102" s="40"/>
      <c r="BE102" s="40"/>
      <c r="BF102" s="40"/>
      <c r="BG102" s="40"/>
      <c r="BH102" s="40"/>
      <c r="BI102" s="40"/>
      <c r="BJ102" s="40"/>
      <c r="BK102" s="40"/>
    </row>
    <row r="103" spans="1:63" x14ac:dyDescent="0.25">
      <c r="A103" s="40"/>
      <c r="B103" s="40"/>
      <c r="C103" s="40"/>
      <c r="D103" s="40"/>
      <c r="E103" s="40"/>
      <c r="F103" s="40"/>
      <c r="G103" s="40"/>
      <c r="H103" s="40"/>
      <c r="I103" s="40"/>
      <c r="J103" s="40"/>
      <c r="K103" s="40"/>
      <c r="L103" s="40"/>
      <c r="M103" s="40"/>
      <c r="N103" s="40"/>
      <c r="O103" s="40"/>
      <c r="P103" s="40"/>
      <c r="Q103" s="40"/>
      <c r="R103" s="40"/>
      <c r="S103" s="40"/>
      <c r="T103" s="40"/>
      <c r="U103" s="40"/>
      <c r="V103" s="40"/>
      <c r="W103" s="40"/>
      <c r="X103" s="40"/>
      <c r="Y103" s="40"/>
      <c r="Z103" s="40"/>
      <c r="AA103" s="40"/>
      <c r="AB103" s="40"/>
      <c r="AC103" s="40"/>
      <c r="AD103" s="40"/>
      <c r="AE103" s="40"/>
      <c r="AF103" s="40"/>
      <c r="AG103" s="40"/>
      <c r="AH103" s="40"/>
      <c r="AI103" s="40"/>
      <c r="AJ103" s="40"/>
      <c r="AK103" s="40"/>
      <c r="AL103" s="40"/>
      <c r="AM103" s="40"/>
      <c r="AN103" s="40"/>
      <c r="AO103" s="40"/>
      <c r="AP103" s="40"/>
      <c r="AQ103" s="40"/>
      <c r="AR103" s="40"/>
      <c r="AS103" s="40"/>
      <c r="AT103" s="40"/>
      <c r="AU103" s="40"/>
      <c r="AV103" s="40"/>
      <c r="AW103" s="40"/>
      <c r="AX103" s="40"/>
      <c r="AY103" s="40"/>
      <c r="AZ103" s="40"/>
      <c r="BA103" s="40"/>
      <c r="BB103" s="40"/>
      <c r="BC103" s="40"/>
      <c r="BD103" s="40"/>
      <c r="BE103" s="40"/>
      <c r="BF103" s="40"/>
      <c r="BG103" s="40"/>
      <c r="BH103" s="40"/>
      <c r="BI103" s="40"/>
      <c r="BJ103" s="40"/>
      <c r="BK103" s="40"/>
    </row>
    <row r="104" spans="1:63" x14ac:dyDescent="0.25">
      <c r="A104" s="40"/>
      <c r="B104" s="40"/>
      <c r="C104" s="40"/>
      <c r="D104" s="40"/>
      <c r="E104" s="40"/>
      <c r="F104" s="40"/>
      <c r="G104" s="40"/>
      <c r="H104" s="40"/>
      <c r="I104" s="40"/>
      <c r="J104" s="40"/>
      <c r="K104" s="40"/>
      <c r="L104" s="40"/>
      <c r="M104" s="40"/>
      <c r="N104" s="40"/>
      <c r="O104" s="40"/>
      <c r="P104" s="40"/>
      <c r="Q104" s="40"/>
      <c r="R104" s="40"/>
      <c r="S104" s="40"/>
      <c r="T104" s="40"/>
      <c r="U104" s="40"/>
      <c r="V104" s="40"/>
      <c r="W104" s="40"/>
      <c r="X104" s="40"/>
      <c r="Y104" s="40"/>
      <c r="Z104" s="40"/>
      <c r="AA104" s="40"/>
      <c r="AB104" s="40"/>
      <c r="AC104" s="40"/>
      <c r="AD104" s="40"/>
      <c r="AE104" s="40"/>
      <c r="AF104" s="40"/>
      <c r="AG104" s="40"/>
      <c r="AH104" s="40"/>
      <c r="AI104" s="40"/>
      <c r="AJ104" s="40"/>
      <c r="AK104" s="40"/>
      <c r="AL104" s="40"/>
      <c r="AM104" s="40"/>
      <c r="AN104" s="40"/>
      <c r="AO104" s="40"/>
      <c r="AP104" s="40"/>
      <c r="AQ104" s="40"/>
      <c r="AR104" s="40"/>
      <c r="AS104" s="40"/>
      <c r="AT104" s="40"/>
      <c r="AU104" s="40"/>
      <c r="AV104" s="40"/>
      <c r="AW104" s="40"/>
      <c r="AX104" s="40"/>
      <c r="AY104" s="40"/>
      <c r="AZ104" s="40"/>
      <c r="BA104" s="40"/>
      <c r="BB104" s="40"/>
      <c r="BC104" s="40"/>
      <c r="BD104" s="40"/>
      <c r="BE104" s="40"/>
      <c r="BF104" s="40"/>
      <c r="BG104" s="40"/>
      <c r="BH104" s="40"/>
      <c r="BI104" s="40"/>
      <c r="BJ104" s="40"/>
      <c r="BK104" s="40"/>
    </row>
    <row r="105" spans="1:63" x14ac:dyDescent="0.25">
      <c r="A105" s="40"/>
      <c r="B105" s="40"/>
      <c r="C105" s="40"/>
      <c r="D105" s="40"/>
      <c r="E105" s="40"/>
      <c r="F105" s="40"/>
      <c r="G105" s="40"/>
      <c r="H105" s="40"/>
      <c r="I105" s="40"/>
      <c r="J105" s="40"/>
      <c r="K105" s="40"/>
      <c r="L105" s="40"/>
      <c r="M105" s="40"/>
      <c r="N105" s="40"/>
      <c r="O105" s="40"/>
      <c r="P105" s="40"/>
      <c r="Q105" s="40"/>
      <c r="R105" s="40"/>
      <c r="S105" s="40"/>
      <c r="T105" s="40"/>
      <c r="U105" s="40"/>
      <c r="V105" s="40"/>
      <c r="W105" s="40"/>
      <c r="X105" s="40"/>
      <c r="Y105" s="40"/>
      <c r="Z105" s="40"/>
      <c r="AA105" s="40"/>
      <c r="AB105" s="40"/>
      <c r="AC105" s="40"/>
      <c r="AD105" s="40"/>
      <c r="AE105" s="40"/>
      <c r="AF105" s="40"/>
      <c r="AG105" s="40"/>
      <c r="AH105" s="40"/>
      <c r="AI105" s="40"/>
      <c r="AJ105" s="40"/>
      <c r="AK105" s="40"/>
      <c r="AL105" s="40"/>
      <c r="AM105" s="40"/>
      <c r="AN105" s="40"/>
      <c r="AO105" s="40"/>
      <c r="AP105" s="40"/>
      <c r="AQ105" s="40"/>
      <c r="AR105" s="40"/>
      <c r="AS105" s="40"/>
      <c r="AT105" s="40"/>
      <c r="AU105" s="40"/>
      <c r="AV105" s="40"/>
      <c r="AW105" s="40"/>
      <c r="AX105" s="40"/>
      <c r="AY105" s="40"/>
      <c r="AZ105" s="40"/>
      <c r="BA105" s="40"/>
      <c r="BB105" s="40"/>
      <c r="BC105" s="40"/>
      <c r="BD105" s="40"/>
      <c r="BE105" s="40"/>
      <c r="BF105" s="40"/>
      <c r="BG105" s="40"/>
      <c r="BH105" s="40"/>
      <c r="BI105" s="40"/>
      <c r="BJ105" s="40"/>
      <c r="BK105" s="40"/>
    </row>
    <row r="106" spans="1:63" x14ac:dyDescent="0.25">
      <c r="A106" s="40"/>
      <c r="B106" s="40"/>
      <c r="C106" s="40"/>
      <c r="D106" s="40"/>
      <c r="E106" s="40"/>
      <c r="F106" s="40"/>
      <c r="G106" s="40"/>
      <c r="H106" s="40"/>
      <c r="I106" s="40"/>
      <c r="J106" s="40"/>
      <c r="K106" s="40"/>
      <c r="L106" s="40"/>
      <c r="M106" s="40"/>
      <c r="N106" s="40"/>
      <c r="O106" s="40"/>
      <c r="P106" s="40"/>
      <c r="Q106" s="40"/>
      <c r="R106" s="40"/>
      <c r="S106" s="40"/>
      <c r="T106" s="40"/>
      <c r="U106" s="40"/>
      <c r="V106" s="40"/>
      <c r="W106" s="40"/>
      <c r="X106" s="40"/>
      <c r="Y106" s="40"/>
      <c r="Z106" s="40"/>
      <c r="AA106" s="40"/>
      <c r="AB106" s="40"/>
      <c r="AC106" s="40"/>
      <c r="AD106" s="40"/>
      <c r="AE106" s="40"/>
      <c r="AF106" s="40"/>
      <c r="AG106" s="40"/>
      <c r="AH106" s="40"/>
      <c r="AI106" s="40"/>
      <c r="AJ106" s="40"/>
      <c r="AK106" s="40"/>
      <c r="AL106" s="40"/>
      <c r="AM106" s="40"/>
      <c r="AN106" s="40"/>
      <c r="AO106" s="40"/>
      <c r="AP106" s="40"/>
      <c r="AQ106" s="40"/>
      <c r="AR106" s="40"/>
      <c r="AS106" s="40"/>
      <c r="AT106" s="40"/>
      <c r="AU106" s="40"/>
      <c r="AV106" s="40"/>
      <c r="AW106" s="40"/>
      <c r="AX106" s="40"/>
      <c r="AY106" s="40"/>
      <c r="AZ106" s="40"/>
      <c r="BA106" s="40"/>
      <c r="BB106" s="40"/>
      <c r="BC106" s="40"/>
      <c r="BD106" s="40"/>
      <c r="BE106" s="40"/>
      <c r="BF106" s="40"/>
      <c r="BG106" s="40"/>
      <c r="BH106" s="40"/>
      <c r="BI106" s="40"/>
      <c r="BJ106" s="40"/>
      <c r="BK106" s="40"/>
    </row>
    <row r="107" spans="1:63" x14ac:dyDescent="0.25">
      <c r="A107" s="40"/>
      <c r="B107" s="40"/>
      <c r="C107" s="40"/>
      <c r="D107" s="40"/>
      <c r="E107" s="40"/>
      <c r="F107" s="40"/>
      <c r="G107" s="40"/>
      <c r="H107" s="40"/>
      <c r="I107" s="40"/>
      <c r="J107" s="40"/>
      <c r="K107" s="40"/>
      <c r="L107" s="40"/>
      <c r="M107" s="40"/>
      <c r="N107" s="40"/>
      <c r="O107" s="40"/>
      <c r="P107" s="40"/>
      <c r="Q107" s="40"/>
      <c r="R107" s="40"/>
      <c r="S107" s="40"/>
      <c r="T107" s="40"/>
      <c r="U107" s="40"/>
      <c r="V107" s="40"/>
      <c r="W107" s="40"/>
      <c r="X107" s="40"/>
      <c r="Y107" s="40"/>
      <c r="Z107" s="40"/>
      <c r="AA107" s="40"/>
      <c r="AB107" s="40"/>
      <c r="AC107" s="40"/>
      <c r="AD107" s="40"/>
      <c r="AE107" s="40"/>
      <c r="AF107" s="40"/>
      <c r="AG107" s="40"/>
      <c r="AH107" s="40"/>
      <c r="AI107" s="40"/>
      <c r="AJ107" s="40"/>
      <c r="AK107" s="40"/>
      <c r="AL107" s="40"/>
      <c r="AM107" s="40"/>
      <c r="AN107" s="40"/>
      <c r="AO107" s="40"/>
      <c r="AP107" s="40"/>
      <c r="AQ107" s="40"/>
      <c r="AR107" s="40"/>
      <c r="AS107" s="40"/>
      <c r="AT107" s="40"/>
      <c r="AU107" s="40"/>
      <c r="AV107" s="40"/>
      <c r="AW107" s="40"/>
      <c r="AX107" s="40"/>
      <c r="AY107" s="40"/>
      <c r="AZ107" s="40"/>
      <c r="BA107" s="40"/>
      <c r="BB107" s="40"/>
      <c r="BC107" s="40"/>
      <c r="BD107" s="40"/>
      <c r="BE107" s="40"/>
      <c r="BF107" s="40"/>
      <c r="BG107" s="40"/>
      <c r="BH107" s="40"/>
      <c r="BI107" s="40"/>
      <c r="BJ107" s="40"/>
      <c r="BK107" s="40"/>
    </row>
    <row r="108" spans="1:63" x14ac:dyDescent="0.25">
      <c r="A108" s="40"/>
      <c r="B108" s="40"/>
      <c r="C108" s="40"/>
      <c r="D108" s="40"/>
      <c r="E108" s="40"/>
      <c r="F108" s="40"/>
      <c r="G108" s="40"/>
      <c r="H108" s="40"/>
      <c r="I108" s="40"/>
      <c r="J108" s="40"/>
      <c r="K108" s="40"/>
      <c r="L108" s="40"/>
      <c r="M108" s="40"/>
      <c r="N108" s="40"/>
      <c r="O108" s="40"/>
      <c r="P108" s="40"/>
      <c r="Q108" s="40"/>
      <c r="R108" s="40"/>
      <c r="S108" s="40"/>
      <c r="T108" s="40"/>
      <c r="U108" s="40"/>
      <c r="V108" s="40"/>
      <c r="W108" s="40"/>
      <c r="X108" s="40"/>
      <c r="Y108" s="40"/>
      <c r="Z108" s="40"/>
      <c r="AA108" s="40"/>
      <c r="AB108" s="40"/>
      <c r="AC108" s="40"/>
      <c r="AD108" s="40"/>
      <c r="AE108" s="40"/>
      <c r="AF108" s="40"/>
      <c r="AG108" s="40"/>
      <c r="AH108" s="40"/>
      <c r="AI108" s="40"/>
      <c r="AJ108" s="40"/>
      <c r="AK108" s="40"/>
      <c r="AL108" s="40"/>
      <c r="AM108" s="40"/>
      <c r="AN108" s="40"/>
      <c r="AO108" s="40"/>
      <c r="AP108" s="40"/>
      <c r="AQ108" s="40"/>
      <c r="AR108" s="40"/>
      <c r="AS108" s="40"/>
      <c r="AT108" s="40"/>
      <c r="AU108" s="40"/>
      <c r="AV108" s="40"/>
      <c r="AW108" s="40"/>
      <c r="AX108" s="40"/>
      <c r="AY108" s="40"/>
      <c r="AZ108" s="40"/>
      <c r="BA108" s="40"/>
      <c r="BB108" s="40"/>
      <c r="BC108" s="40"/>
      <c r="BD108" s="40"/>
      <c r="BE108" s="40"/>
      <c r="BF108" s="40"/>
      <c r="BG108" s="40"/>
      <c r="BH108" s="40"/>
      <c r="BI108" s="40"/>
      <c r="BJ108" s="40"/>
      <c r="BK108" s="40"/>
    </row>
    <row r="109" spans="1:63" x14ac:dyDescent="0.25">
      <c r="A109" s="40"/>
      <c r="B109" s="40"/>
      <c r="C109" s="40"/>
      <c r="D109" s="40"/>
      <c r="E109" s="40"/>
      <c r="F109" s="40"/>
      <c r="G109" s="40"/>
      <c r="H109" s="40"/>
      <c r="I109" s="40"/>
      <c r="J109" s="40"/>
      <c r="K109" s="40"/>
      <c r="L109" s="40"/>
      <c r="M109" s="40"/>
      <c r="N109" s="40"/>
      <c r="O109" s="40"/>
      <c r="P109" s="40"/>
      <c r="Q109" s="40"/>
      <c r="R109" s="40"/>
      <c r="S109" s="40"/>
      <c r="T109" s="40"/>
      <c r="U109" s="40"/>
      <c r="V109" s="40"/>
      <c r="W109" s="40"/>
      <c r="X109" s="40"/>
      <c r="Y109" s="40"/>
      <c r="Z109" s="40"/>
      <c r="AA109" s="40"/>
      <c r="AB109" s="40"/>
      <c r="AC109" s="40"/>
      <c r="AD109" s="40"/>
      <c r="AE109" s="40"/>
      <c r="AF109" s="40"/>
      <c r="AG109" s="40"/>
      <c r="AH109" s="40"/>
      <c r="AI109" s="40"/>
      <c r="AJ109" s="40"/>
      <c r="AK109" s="40"/>
      <c r="AL109" s="40"/>
      <c r="AM109" s="40"/>
      <c r="AN109" s="40"/>
      <c r="AO109" s="40"/>
      <c r="AP109" s="40"/>
      <c r="AQ109" s="40"/>
      <c r="AR109" s="40"/>
      <c r="AS109" s="40"/>
      <c r="AT109" s="40"/>
      <c r="AU109" s="40"/>
      <c r="AV109" s="40"/>
      <c r="AW109" s="40"/>
      <c r="AX109" s="40"/>
      <c r="AY109" s="40"/>
      <c r="AZ109" s="40"/>
      <c r="BA109" s="40"/>
      <c r="BB109" s="40"/>
      <c r="BC109" s="40"/>
      <c r="BD109" s="40"/>
      <c r="BE109" s="40"/>
      <c r="BF109" s="40"/>
      <c r="BG109" s="40"/>
      <c r="BH109" s="40"/>
      <c r="BI109" s="40"/>
      <c r="BJ109" s="40"/>
      <c r="BK109" s="40"/>
    </row>
    <row r="110" spans="1:63" x14ac:dyDescent="0.25">
      <c r="A110" s="40"/>
      <c r="B110" s="40"/>
      <c r="C110" s="40"/>
      <c r="D110" s="40"/>
      <c r="E110" s="40"/>
      <c r="F110" s="40"/>
      <c r="G110" s="40"/>
      <c r="H110" s="40"/>
      <c r="I110" s="40"/>
      <c r="J110" s="40"/>
      <c r="K110" s="40"/>
      <c r="L110" s="40"/>
      <c r="M110" s="40"/>
      <c r="N110" s="40"/>
      <c r="O110" s="40"/>
      <c r="P110" s="40"/>
      <c r="Q110" s="40"/>
      <c r="R110" s="40"/>
      <c r="S110" s="40"/>
      <c r="T110" s="40"/>
      <c r="U110" s="40"/>
      <c r="V110" s="40"/>
      <c r="W110" s="40"/>
      <c r="X110" s="40"/>
      <c r="Y110" s="40"/>
      <c r="Z110" s="40"/>
      <c r="AA110" s="40"/>
      <c r="AB110" s="40"/>
      <c r="AC110" s="40"/>
      <c r="AD110" s="40"/>
      <c r="AE110" s="40"/>
      <c r="AF110" s="40"/>
      <c r="AG110" s="40"/>
      <c r="AH110" s="40"/>
      <c r="AI110" s="40"/>
      <c r="AJ110" s="40"/>
      <c r="AK110" s="40"/>
      <c r="AL110" s="40"/>
      <c r="AM110" s="40"/>
      <c r="AN110" s="40"/>
      <c r="AO110" s="40"/>
      <c r="AP110" s="40"/>
      <c r="AQ110" s="40"/>
      <c r="AR110" s="40"/>
      <c r="AS110" s="40"/>
      <c r="AT110" s="40"/>
      <c r="AU110" s="40"/>
      <c r="AV110" s="40"/>
      <c r="AW110" s="40"/>
      <c r="AX110" s="40"/>
      <c r="AY110" s="40"/>
      <c r="AZ110" s="40"/>
      <c r="BA110" s="40"/>
      <c r="BB110" s="40"/>
      <c r="BC110" s="40"/>
      <c r="BD110" s="40"/>
      <c r="BE110" s="40"/>
      <c r="BF110" s="40"/>
      <c r="BG110" s="40"/>
      <c r="BH110" s="40"/>
      <c r="BI110" s="40"/>
      <c r="BJ110" s="40"/>
      <c r="BK110" s="40"/>
    </row>
    <row r="111" spans="1:63" x14ac:dyDescent="0.25">
      <c r="A111" s="40"/>
      <c r="B111" s="40"/>
      <c r="C111" s="40"/>
      <c r="D111" s="40"/>
      <c r="E111" s="40"/>
      <c r="F111" s="40"/>
      <c r="G111" s="40"/>
      <c r="H111" s="40"/>
      <c r="I111" s="40"/>
      <c r="J111" s="40"/>
      <c r="K111" s="40"/>
      <c r="L111" s="40"/>
      <c r="M111" s="40"/>
      <c r="N111" s="40"/>
      <c r="O111" s="40"/>
      <c r="P111" s="40"/>
      <c r="Q111" s="40"/>
      <c r="R111" s="40"/>
      <c r="S111" s="40"/>
      <c r="T111" s="40"/>
      <c r="U111" s="40"/>
      <c r="V111" s="40"/>
      <c r="W111" s="40"/>
      <c r="X111" s="40"/>
      <c r="Y111" s="40"/>
      <c r="Z111" s="40"/>
      <c r="AA111" s="40"/>
      <c r="AB111" s="40"/>
      <c r="AC111" s="40"/>
      <c r="AD111" s="40"/>
      <c r="AE111" s="40"/>
      <c r="AF111" s="40"/>
      <c r="AG111" s="40"/>
      <c r="AH111" s="40"/>
      <c r="AI111" s="40"/>
      <c r="AJ111" s="40"/>
      <c r="AK111" s="40"/>
      <c r="AL111" s="40"/>
      <c r="AM111" s="40"/>
      <c r="AN111" s="40"/>
      <c r="AO111" s="40"/>
      <c r="AP111" s="40"/>
      <c r="AQ111" s="40"/>
      <c r="AR111" s="40"/>
      <c r="AS111" s="40"/>
      <c r="AT111" s="40"/>
      <c r="AU111" s="40"/>
      <c r="AV111" s="40"/>
      <c r="AW111" s="40"/>
      <c r="AX111" s="40"/>
      <c r="AY111" s="40"/>
      <c r="AZ111" s="40"/>
      <c r="BA111" s="40"/>
      <c r="BB111" s="40"/>
      <c r="BC111" s="40"/>
      <c r="BD111" s="40"/>
      <c r="BE111" s="40"/>
      <c r="BF111" s="40"/>
      <c r="BG111" s="40"/>
      <c r="BH111" s="40"/>
      <c r="BI111" s="40"/>
      <c r="BJ111" s="40"/>
      <c r="BK111" s="40"/>
    </row>
    <row r="112" spans="1:63" x14ac:dyDescent="0.25">
      <c r="A112" s="40"/>
      <c r="B112" s="40"/>
      <c r="C112" s="40"/>
      <c r="D112" s="40"/>
      <c r="E112" s="40"/>
      <c r="F112" s="40"/>
      <c r="G112" s="40"/>
      <c r="H112" s="40"/>
      <c r="I112" s="40"/>
      <c r="J112" s="40"/>
      <c r="K112" s="40"/>
      <c r="L112" s="40"/>
      <c r="M112" s="40"/>
      <c r="N112" s="40"/>
      <c r="O112" s="40"/>
      <c r="P112" s="40"/>
      <c r="Q112" s="40"/>
      <c r="R112" s="40"/>
      <c r="S112" s="40"/>
      <c r="T112" s="40"/>
      <c r="U112" s="40"/>
      <c r="V112" s="40"/>
      <c r="W112" s="40"/>
      <c r="X112" s="40"/>
      <c r="Y112" s="40"/>
      <c r="Z112" s="40"/>
      <c r="AA112" s="40"/>
      <c r="AB112" s="40"/>
      <c r="AC112" s="40"/>
      <c r="AD112" s="40"/>
      <c r="AE112" s="40"/>
      <c r="AF112" s="40"/>
      <c r="AG112" s="40"/>
      <c r="AH112" s="40"/>
      <c r="AI112" s="40"/>
      <c r="AJ112" s="40"/>
      <c r="AK112" s="40"/>
      <c r="AL112" s="40"/>
      <c r="AM112" s="40"/>
      <c r="AN112" s="40"/>
      <c r="AO112" s="40"/>
      <c r="AP112" s="40"/>
      <c r="AQ112" s="40"/>
      <c r="AR112" s="40"/>
      <c r="AS112" s="40"/>
      <c r="AT112" s="40"/>
      <c r="AU112" s="40"/>
      <c r="AV112" s="40"/>
      <c r="AW112" s="40"/>
      <c r="AX112" s="40"/>
      <c r="AY112" s="40"/>
      <c r="AZ112" s="40"/>
      <c r="BA112" s="40"/>
      <c r="BB112" s="40"/>
      <c r="BC112" s="40"/>
      <c r="BD112" s="40"/>
      <c r="BE112" s="40"/>
      <c r="BF112" s="40"/>
      <c r="BG112" s="40"/>
      <c r="BH112" s="40"/>
      <c r="BI112" s="40"/>
      <c r="BJ112" s="40"/>
      <c r="BK112" s="40"/>
    </row>
    <row r="113" spans="1:63" x14ac:dyDescent="0.25">
      <c r="A113" s="40"/>
      <c r="B113" s="40"/>
      <c r="C113" s="40"/>
      <c r="D113" s="40"/>
      <c r="E113" s="40"/>
      <c r="F113" s="40"/>
      <c r="G113" s="40"/>
      <c r="H113" s="40"/>
      <c r="I113" s="40"/>
      <c r="J113" s="40"/>
      <c r="K113" s="40"/>
      <c r="L113" s="40"/>
      <c r="M113" s="40"/>
      <c r="N113" s="40"/>
      <c r="O113" s="40"/>
      <c r="P113" s="40"/>
      <c r="Q113" s="40"/>
      <c r="R113" s="40"/>
      <c r="S113" s="40"/>
      <c r="T113" s="40"/>
      <c r="U113" s="40"/>
      <c r="V113" s="40"/>
      <c r="W113" s="40"/>
      <c r="X113" s="40"/>
      <c r="Y113" s="40"/>
      <c r="Z113" s="40"/>
      <c r="AA113" s="40"/>
      <c r="AB113" s="40"/>
      <c r="AC113" s="40"/>
      <c r="AD113" s="40"/>
      <c r="AE113" s="40"/>
      <c r="AF113" s="40"/>
      <c r="AG113" s="40"/>
      <c r="AH113" s="40"/>
      <c r="AI113" s="40"/>
      <c r="AJ113" s="40"/>
      <c r="AK113" s="40"/>
      <c r="AL113" s="40"/>
      <c r="AM113" s="40"/>
      <c r="AN113" s="40"/>
      <c r="AO113" s="40"/>
      <c r="AP113" s="40"/>
      <c r="AQ113" s="40"/>
      <c r="AR113" s="40"/>
      <c r="AS113" s="40"/>
      <c r="AT113" s="40"/>
      <c r="AU113" s="40"/>
      <c r="AV113" s="40"/>
      <c r="AW113" s="40"/>
      <c r="AX113" s="40"/>
      <c r="AY113" s="40"/>
      <c r="AZ113" s="40"/>
      <c r="BA113" s="40"/>
      <c r="BB113" s="40"/>
      <c r="BC113" s="40"/>
      <c r="BD113" s="40"/>
      <c r="BE113" s="40"/>
      <c r="BF113" s="40"/>
      <c r="BG113" s="40"/>
      <c r="BH113" s="40"/>
      <c r="BI113" s="40"/>
      <c r="BJ113" s="40"/>
      <c r="BK113" s="40"/>
    </row>
    <row r="114" spans="1:63" x14ac:dyDescent="0.25">
      <c r="A114" s="40"/>
      <c r="B114" s="40"/>
      <c r="C114" s="40"/>
      <c r="D114" s="40"/>
      <c r="E114" s="40"/>
      <c r="F114" s="40"/>
      <c r="G114" s="40"/>
      <c r="H114" s="40"/>
      <c r="I114" s="40"/>
      <c r="J114" s="40"/>
      <c r="K114" s="40"/>
      <c r="L114" s="40"/>
      <c r="M114" s="40"/>
      <c r="N114" s="40"/>
      <c r="O114" s="40"/>
      <c r="P114" s="40"/>
      <c r="Q114" s="40"/>
      <c r="R114" s="40"/>
      <c r="S114" s="40"/>
      <c r="T114" s="40"/>
      <c r="U114" s="40"/>
      <c r="V114" s="40"/>
      <c r="W114" s="40"/>
      <c r="X114" s="40"/>
      <c r="Y114" s="40"/>
      <c r="Z114" s="40"/>
      <c r="AA114" s="40"/>
      <c r="AB114" s="40"/>
      <c r="AC114" s="40"/>
      <c r="AD114" s="40"/>
      <c r="AE114" s="40"/>
      <c r="AF114" s="40"/>
      <c r="AG114" s="40"/>
      <c r="AH114" s="40"/>
      <c r="AI114" s="40"/>
      <c r="AJ114" s="40"/>
      <c r="AK114" s="40"/>
      <c r="AL114" s="40"/>
      <c r="AM114" s="40"/>
      <c r="AN114" s="40"/>
      <c r="AO114" s="40"/>
      <c r="AP114" s="40"/>
      <c r="AQ114" s="40"/>
      <c r="AR114" s="40"/>
      <c r="AS114" s="40"/>
      <c r="AT114" s="40"/>
      <c r="AU114" s="40"/>
      <c r="AV114" s="40"/>
      <c r="AW114" s="40"/>
      <c r="AX114" s="40"/>
      <c r="AY114" s="40"/>
      <c r="AZ114" s="40"/>
      <c r="BA114" s="40"/>
      <c r="BB114" s="40"/>
      <c r="BC114" s="40"/>
      <c r="BD114" s="40"/>
      <c r="BE114" s="40"/>
      <c r="BF114" s="40"/>
      <c r="BG114" s="40"/>
      <c r="BH114" s="40"/>
      <c r="BI114" s="40"/>
      <c r="BJ114" s="40"/>
      <c r="BK114" s="40"/>
    </row>
    <row r="115" spans="1:63" x14ac:dyDescent="0.25">
      <c r="A115" s="40"/>
      <c r="B115" s="40"/>
      <c r="C115" s="40"/>
      <c r="D115" s="40"/>
      <c r="E115" s="40"/>
      <c r="F115" s="40"/>
      <c r="G115" s="40"/>
      <c r="H115" s="40"/>
      <c r="I115" s="40"/>
      <c r="J115" s="40"/>
      <c r="K115" s="40"/>
      <c r="L115" s="40"/>
      <c r="M115" s="40"/>
      <c r="N115" s="40"/>
      <c r="O115" s="40"/>
      <c r="P115" s="40"/>
      <c r="Q115" s="40"/>
      <c r="R115" s="40"/>
      <c r="S115" s="40"/>
      <c r="T115" s="40"/>
      <c r="U115" s="40"/>
      <c r="V115" s="40"/>
      <c r="W115" s="40"/>
      <c r="X115" s="40"/>
      <c r="Y115" s="40"/>
      <c r="Z115" s="40"/>
      <c r="AA115" s="40"/>
      <c r="AB115" s="40"/>
      <c r="AC115" s="40"/>
      <c r="AD115" s="40"/>
      <c r="AE115" s="40"/>
      <c r="AF115" s="40"/>
      <c r="AG115" s="40"/>
      <c r="AH115" s="40"/>
      <c r="AI115" s="40"/>
      <c r="AJ115" s="40"/>
      <c r="AK115" s="40"/>
      <c r="AL115" s="40"/>
      <c r="AM115" s="40"/>
      <c r="AN115" s="40"/>
      <c r="AO115" s="40"/>
      <c r="AP115" s="40"/>
      <c r="AQ115" s="40"/>
      <c r="AR115" s="40"/>
      <c r="AS115" s="40"/>
      <c r="AT115" s="40"/>
      <c r="AU115" s="40"/>
      <c r="AV115" s="40"/>
      <c r="AW115" s="40"/>
      <c r="AX115" s="40"/>
      <c r="AY115" s="40"/>
      <c r="AZ115" s="40"/>
      <c r="BA115" s="40"/>
      <c r="BB115" s="40"/>
      <c r="BC115" s="40"/>
      <c r="BD115" s="40"/>
      <c r="BE115" s="40"/>
      <c r="BF115" s="40"/>
      <c r="BG115" s="40"/>
      <c r="BH115" s="40"/>
      <c r="BI115" s="40"/>
      <c r="BJ115" s="40"/>
      <c r="BK115" s="40"/>
    </row>
    <row r="116" spans="1:63" x14ac:dyDescent="0.25">
      <c r="A116" s="40"/>
      <c r="B116" s="40"/>
      <c r="C116" s="40"/>
      <c r="D116" s="40"/>
      <c r="E116" s="40"/>
      <c r="F116" s="40"/>
      <c r="G116" s="40"/>
      <c r="H116" s="40"/>
      <c r="I116" s="40"/>
      <c r="J116" s="40"/>
      <c r="K116" s="40"/>
      <c r="L116" s="40"/>
      <c r="M116" s="40"/>
      <c r="N116" s="40"/>
      <c r="O116" s="40"/>
      <c r="P116" s="40"/>
      <c r="Q116" s="40"/>
      <c r="R116" s="40"/>
      <c r="S116" s="40"/>
      <c r="T116" s="40"/>
      <c r="U116" s="40"/>
      <c r="V116" s="40"/>
      <c r="W116" s="40"/>
      <c r="X116" s="40"/>
      <c r="Y116" s="40"/>
      <c r="Z116" s="40"/>
      <c r="AA116" s="40"/>
      <c r="AB116" s="40"/>
      <c r="AC116" s="40"/>
      <c r="AD116" s="40"/>
      <c r="AE116" s="40"/>
      <c r="AF116" s="40"/>
      <c r="AG116" s="40"/>
      <c r="AH116" s="40"/>
      <c r="AI116" s="40"/>
      <c r="AJ116" s="40"/>
      <c r="AK116" s="40"/>
      <c r="AL116" s="40"/>
      <c r="AM116" s="40"/>
      <c r="AN116" s="40"/>
      <c r="AO116" s="40"/>
      <c r="AP116" s="40"/>
      <c r="AQ116" s="40"/>
      <c r="AR116" s="40"/>
      <c r="AS116" s="40"/>
      <c r="AT116" s="40"/>
      <c r="AU116" s="40"/>
      <c r="AV116" s="40"/>
      <c r="AW116" s="40"/>
      <c r="AX116" s="40"/>
      <c r="AY116" s="40"/>
      <c r="AZ116" s="40"/>
      <c r="BA116" s="40"/>
      <c r="BB116" s="40"/>
      <c r="BC116" s="40"/>
      <c r="BD116" s="40"/>
      <c r="BE116" s="40"/>
      <c r="BF116" s="40"/>
      <c r="BG116" s="40"/>
      <c r="BH116" s="40"/>
      <c r="BI116" s="40"/>
      <c r="BJ116" s="40"/>
      <c r="BK116" s="40"/>
    </row>
    <row r="117" spans="1:63" x14ac:dyDescent="0.25">
      <c r="A117" s="40"/>
      <c r="B117" s="40"/>
      <c r="C117" s="40"/>
      <c r="D117" s="40"/>
      <c r="E117" s="40"/>
      <c r="F117" s="40"/>
      <c r="G117" s="40"/>
      <c r="H117" s="40"/>
      <c r="I117" s="40"/>
      <c r="J117" s="40"/>
      <c r="K117" s="40"/>
      <c r="L117" s="40"/>
      <c r="M117" s="40"/>
      <c r="N117" s="40"/>
      <c r="O117" s="40"/>
      <c r="P117" s="40"/>
      <c r="Q117" s="40"/>
      <c r="R117" s="40"/>
      <c r="S117" s="40"/>
      <c r="T117" s="40"/>
      <c r="U117" s="40"/>
      <c r="V117" s="40"/>
      <c r="W117" s="40"/>
      <c r="X117" s="40"/>
      <c r="Y117" s="40"/>
      <c r="Z117" s="40"/>
      <c r="AA117" s="40"/>
      <c r="AB117" s="40"/>
      <c r="AC117" s="40"/>
      <c r="AD117" s="40"/>
      <c r="AE117" s="40"/>
      <c r="AF117" s="40"/>
      <c r="AG117" s="40"/>
      <c r="AH117" s="40"/>
      <c r="AI117" s="40"/>
      <c r="AJ117" s="40"/>
      <c r="AK117" s="40"/>
      <c r="AL117" s="40"/>
      <c r="AM117" s="40"/>
      <c r="AN117" s="40"/>
      <c r="AO117" s="40"/>
      <c r="AP117" s="40"/>
      <c r="AQ117" s="40"/>
      <c r="AR117" s="40"/>
      <c r="AS117" s="40"/>
      <c r="AT117" s="40"/>
      <c r="AU117" s="40"/>
      <c r="AV117" s="40"/>
      <c r="AW117" s="40"/>
      <c r="AX117" s="40"/>
      <c r="AY117" s="40"/>
      <c r="AZ117" s="40"/>
      <c r="BA117" s="40"/>
      <c r="BB117" s="40"/>
      <c r="BC117" s="40"/>
      <c r="BD117" s="40"/>
      <c r="BE117" s="40"/>
      <c r="BF117" s="40"/>
      <c r="BG117" s="40"/>
      <c r="BH117" s="40"/>
      <c r="BI117" s="40"/>
      <c r="BJ117" s="40"/>
      <c r="BK117" s="40"/>
    </row>
    <row r="118" spans="1:63" x14ac:dyDescent="0.25">
      <c r="A118" s="40"/>
      <c r="B118" s="40"/>
      <c r="C118" s="40"/>
      <c r="D118" s="40"/>
      <c r="E118" s="40"/>
      <c r="F118" s="40"/>
      <c r="G118" s="40"/>
      <c r="H118" s="40"/>
      <c r="I118" s="40"/>
      <c r="J118" s="40"/>
      <c r="K118" s="40"/>
      <c r="L118" s="40"/>
      <c r="M118" s="40"/>
      <c r="N118" s="40"/>
      <c r="O118" s="40"/>
      <c r="P118" s="40"/>
      <c r="Q118" s="40"/>
      <c r="R118" s="40"/>
      <c r="S118" s="40"/>
      <c r="T118" s="40"/>
      <c r="U118" s="40"/>
      <c r="V118" s="40"/>
      <c r="W118" s="40"/>
      <c r="X118" s="40"/>
      <c r="Y118" s="40"/>
      <c r="Z118" s="40"/>
      <c r="AA118" s="40"/>
      <c r="AB118" s="40"/>
      <c r="AC118" s="40"/>
      <c r="AD118" s="40"/>
      <c r="AE118" s="40"/>
      <c r="AF118" s="40"/>
      <c r="AG118" s="40"/>
      <c r="AH118" s="40"/>
      <c r="AI118" s="40"/>
      <c r="AJ118" s="40"/>
      <c r="AK118" s="40"/>
      <c r="AL118" s="40"/>
      <c r="AM118" s="40"/>
      <c r="AN118" s="40"/>
      <c r="AO118" s="40"/>
      <c r="AP118" s="40"/>
      <c r="AQ118" s="40"/>
      <c r="AR118" s="40"/>
      <c r="AS118" s="40"/>
      <c r="AT118" s="40"/>
      <c r="AU118" s="40"/>
      <c r="AV118" s="40"/>
      <c r="AW118" s="40"/>
      <c r="AX118" s="40"/>
      <c r="AY118" s="40"/>
      <c r="AZ118" s="40"/>
      <c r="BA118" s="40"/>
      <c r="BB118" s="40"/>
      <c r="BC118" s="40"/>
      <c r="BD118" s="40"/>
      <c r="BE118" s="40"/>
      <c r="BF118" s="40"/>
      <c r="BG118" s="40"/>
      <c r="BH118" s="40"/>
      <c r="BI118" s="40"/>
      <c r="BJ118" s="40"/>
      <c r="BK118" s="40"/>
    </row>
    <row r="119" spans="1:63" x14ac:dyDescent="0.25">
      <c r="A119" s="40"/>
      <c r="B119" s="40"/>
      <c r="C119" s="40"/>
      <c r="D119" s="40"/>
      <c r="E119" s="40"/>
      <c r="F119" s="40"/>
      <c r="G119" s="40"/>
      <c r="H119" s="40"/>
      <c r="I119" s="40"/>
      <c r="J119" s="40"/>
      <c r="K119" s="40"/>
      <c r="L119" s="40"/>
      <c r="M119" s="40"/>
      <c r="N119" s="40"/>
      <c r="O119" s="40"/>
      <c r="P119" s="40"/>
      <c r="Q119" s="40"/>
      <c r="R119" s="40"/>
      <c r="S119" s="40"/>
      <c r="T119" s="40"/>
      <c r="U119" s="40"/>
      <c r="V119" s="40"/>
      <c r="W119" s="40"/>
      <c r="X119" s="40"/>
      <c r="Y119" s="40"/>
      <c r="Z119" s="40"/>
      <c r="AA119" s="40"/>
      <c r="AB119" s="40"/>
      <c r="AC119" s="40"/>
      <c r="AD119" s="40"/>
      <c r="AE119" s="40"/>
      <c r="AF119" s="40"/>
      <c r="AG119" s="40"/>
      <c r="AH119" s="40"/>
      <c r="AI119" s="40"/>
      <c r="AJ119" s="40"/>
      <c r="AK119" s="40"/>
      <c r="AL119" s="40"/>
      <c r="AM119" s="40"/>
      <c r="AN119" s="40"/>
      <c r="AO119" s="40"/>
      <c r="AP119" s="40"/>
      <c r="AQ119" s="40"/>
      <c r="AR119" s="40"/>
      <c r="AS119" s="40"/>
      <c r="AT119" s="40"/>
      <c r="AU119" s="40"/>
      <c r="AV119" s="40"/>
      <c r="AW119" s="40"/>
      <c r="AX119" s="40"/>
      <c r="AY119" s="40"/>
      <c r="AZ119" s="40"/>
      <c r="BA119" s="40"/>
      <c r="BB119" s="40"/>
      <c r="BC119" s="40"/>
      <c r="BD119" s="40"/>
      <c r="BE119" s="40"/>
      <c r="BF119" s="40"/>
      <c r="BG119" s="40"/>
      <c r="BH119" s="40"/>
      <c r="BI119" s="40"/>
      <c r="BJ119" s="40"/>
      <c r="BK119" s="40"/>
    </row>
    <row r="120" spans="1:63" x14ac:dyDescent="0.25">
      <c r="A120" s="40"/>
      <c r="B120" s="40"/>
      <c r="C120" s="40"/>
      <c r="D120" s="40"/>
      <c r="E120" s="40"/>
      <c r="F120" s="40"/>
      <c r="G120" s="40"/>
      <c r="H120" s="40"/>
      <c r="I120" s="40"/>
      <c r="J120" s="40"/>
      <c r="K120" s="40"/>
      <c r="L120" s="40"/>
      <c r="M120" s="40"/>
      <c r="N120" s="40"/>
      <c r="O120" s="40"/>
      <c r="P120" s="40"/>
      <c r="Q120" s="40"/>
      <c r="R120" s="40"/>
      <c r="S120" s="40"/>
      <c r="T120" s="40"/>
      <c r="U120" s="40"/>
      <c r="V120" s="40"/>
      <c r="W120" s="40"/>
      <c r="X120" s="40"/>
      <c r="Y120" s="40"/>
      <c r="Z120" s="40"/>
      <c r="AA120" s="40"/>
      <c r="AB120" s="40"/>
      <c r="AC120" s="40"/>
      <c r="AD120" s="40"/>
      <c r="AE120" s="40"/>
      <c r="AF120" s="40"/>
      <c r="AG120" s="40"/>
      <c r="AH120" s="40"/>
      <c r="AI120" s="40"/>
      <c r="AJ120" s="40"/>
      <c r="AK120" s="40"/>
      <c r="AL120" s="40"/>
      <c r="AM120" s="40"/>
      <c r="AN120" s="40"/>
      <c r="AO120" s="40"/>
      <c r="AP120" s="40"/>
      <c r="AQ120" s="40"/>
      <c r="AR120" s="40"/>
      <c r="AS120" s="40"/>
      <c r="AT120" s="40"/>
      <c r="AU120" s="40"/>
      <c r="AV120" s="40"/>
      <c r="AW120" s="40"/>
      <c r="AX120" s="40"/>
      <c r="AY120" s="40"/>
      <c r="AZ120" s="40"/>
      <c r="BA120" s="40"/>
      <c r="BB120" s="40"/>
      <c r="BC120" s="40"/>
      <c r="BD120" s="40"/>
      <c r="BE120" s="40"/>
      <c r="BF120" s="40"/>
      <c r="BG120" s="40"/>
      <c r="BH120" s="40"/>
      <c r="BI120" s="40"/>
      <c r="BJ120" s="40"/>
      <c r="BK120" s="40"/>
    </row>
    <row r="121" spans="1:63" x14ac:dyDescent="0.25">
      <c r="A121" s="40"/>
      <c r="B121" s="40"/>
      <c r="C121" s="40"/>
      <c r="D121" s="40"/>
      <c r="E121" s="40"/>
      <c r="F121" s="40"/>
      <c r="G121" s="40"/>
      <c r="H121" s="40"/>
      <c r="I121" s="40"/>
      <c r="J121" s="40"/>
      <c r="K121" s="40"/>
      <c r="L121" s="40"/>
      <c r="M121" s="40"/>
      <c r="N121" s="40"/>
      <c r="O121" s="40"/>
      <c r="P121" s="40"/>
      <c r="Q121" s="40"/>
      <c r="R121" s="40"/>
      <c r="S121" s="40"/>
      <c r="T121" s="40"/>
      <c r="U121" s="40"/>
      <c r="V121" s="40"/>
      <c r="W121" s="40"/>
      <c r="X121" s="40"/>
      <c r="Y121" s="40"/>
      <c r="Z121" s="40"/>
      <c r="AA121" s="40"/>
      <c r="AB121" s="40"/>
      <c r="AC121" s="40"/>
      <c r="AD121" s="40"/>
      <c r="AE121" s="40"/>
      <c r="AF121" s="40"/>
      <c r="AG121" s="40"/>
      <c r="AH121" s="40"/>
      <c r="AI121" s="40"/>
      <c r="AJ121" s="40"/>
      <c r="AK121" s="40"/>
      <c r="AL121" s="40"/>
      <c r="AM121" s="40"/>
      <c r="AN121" s="40"/>
      <c r="AO121" s="40"/>
      <c r="AP121" s="40"/>
      <c r="AQ121" s="40"/>
      <c r="AR121" s="40"/>
      <c r="AS121" s="40"/>
      <c r="AT121" s="40"/>
      <c r="AU121" s="40"/>
      <c r="AV121" s="40"/>
      <c r="AW121" s="40"/>
      <c r="AX121" s="40"/>
      <c r="AY121" s="40"/>
      <c r="AZ121" s="40"/>
      <c r="BA121" s="40"/>
      <c r="BB121" s="40"/>
      <c r="BC121" s="40"/>
      <c r="BD121" s="40"/>
      <c r="BE121" s="40"/>
      <c r="BF121" s="40"/>
      <c r="BG121" s="40"/>
      <c r="BH121" s="40"/>
      <c r="BI121" s="40"/>
      <c r="BJ121" s="40"/>
      <c r="BK121" s="40"/>
    </row>
    <row r="122" spans="1:63" x14ac:dyDescent="0.25">
      <c r="B122" s="40"/>
      <c r="C122" s="40"/>
      <c r="D122" s="40"/>
      <c r="E122" s="40"/>
      <c r="F122" s="40"/>
      <c r="G122" s="40"/>
      <c r="H122" s="40"/>
      <c r="I122" s="40"/>
      <c r="J122" s="40"/>
      <c r="K122" s="40"/>
      <c r="L122" s="40"/>
      <c r="M122" s="40"/>
      <c r="N122" s="40"/>
      <c r="O122" s="40"/>
      <c r="P122" s="40"/>
      <c r="Q122" s="40"/>
      <c r="R122" s="40"/>
      <c r="S122" s="40"/>
      <c r="T122" s="40"/>
      <c r="U122" s="40"/>
      <c r="V122" s="40"/>
      <c r="W122" s="40"/>
      <c r="X122" s="40"/>
      <c r="Y122" s="40"/>
      <c r="Z122" s="40"/>
      <c r="AA122" s="40"/>
      <c r="AB122" s="40"/>
      <c r="AC122" s="40"/>
      <c r="AD122" s="40"/>
      <c r="AE122" s="40"/>
      <c r="AF122" s="40"/>
      <c r="AG122" s="40"/>
      <c r="AH122" s="40"/>
      <c r="AI122" s="40"/>
      <c r="AJ122" s="40"/>
      <c r="AK122" s="40"/>
      <c r="AL122" s="40"/>
      <c r="AM122" s="40"/>
      <c r="AN122" s="40"/>
      <c r="AO122" s="40"/>
      <c r="AP122" s="40"/>
      <c r="AQ122" s="40"/>
      <c r="AR122" s="40"/>
      <c r="AS122" s="40"/>
      <c r="AT122" s="40"/>
      <c r="AU122" s="40"/>
      <c r="AV122" s="40"/>
      <c r="AW122" s="40"/>
      <c r="AX122" s="40"/>
      <c r="AY122" s="40"/>
      <c r="AZ122" s="40"/>
      <c r="BA122" s="40"/>
      <c r="BB122" s="40"/>
      <c r="BC122" s="40"/>
      <c r="BD122" s="40"/>
      <c r="BE122" s="40"/>
      <c r="BF122" s="40"/>
      <c r="BG122" s="40"/>
      <c r="BH122" s="40"/>
      <c r="BI122" s="40"/>
      <c r="BJ122" s="40"/>
      <c r="BK122" s="40"/>
    </row>
    <row r="123" spans="1:63" x14ac:dyDescent="0.25">
      <c r="B123" s="40"/>
      <c r="C123" s="40"/>
      <c r="D123" s="40"/>
      <c r="E123" s="40"/>
      <c r="F123" s="40"/>
      <c r="G123" s="40"/>
      <c r="H123" s="40"/>
      <c r="I123" s="40"/>
      <c r="J123" s="40"/>
      <c r="K123" s="40"/>
      <c r="L123" s="40"/>
      <c r="M123" s="40"/>
      <c r="N123" s="40"/>
      <c r="O123" s="40"/>
      <c r="P123" s="40"/>
      <c r="Q123" s="40"/>
      <c r="R123" s="40"/>
      <c r="S123" s="40"/>
      <c r="T123" s="40"/>
      <c r="U123" s="40"/>
      <c r="V123" s="40"/>
      <c r="W123" s="40"/>
      <c r="X123" s="40"/>
      <c r="Y123" s="40"/>
      <c r="Z123" s="40"/>
      <c r="AA123" s="40"/>
      <c r="AB123" s="40"/>
      <c r="AC123" s="40"/>
      <c r="AD123" s="40"/>
      <c r="AE123" s="40"/>
      <c r="AF123" s="40"/>
      <c r="AG123" s="40"/>
      <c r="AH123" s="40"/>
      <c r="AI123" s="40"/>
      <c r="AJ123" s="40"/>
      <c r="AK123" s="40"/>
      <c r="AL123" s="40"/>
      <c r="AM123" s="40"/>
      <c r="AN123" s="40"/>
      <c r="AO123" s="40"/>
      <c r="AP123" s="40"/>
      <c r="AQ123" s="40"/>
      <c r="AR123" s="40"/>
      <c r="AS123" s="40"/>
      <c r="AT123" s="40"/>
      <c r="AU123" s="40"/>
      <c r="AV123" s="40"/>
      <c r="AW123" s="40"/>
      <c r="AX123" s="40"/>
      <c r="AY123" s="40"/>
      <c r="AZ123" s="40"/>
      <c r="BA123" s="40"/>
      <c r="BB123" s="40"/>
      <c r="BC123" s="40"/>
      <c r="BD123" s="40"/>
      <c r="BE123" s="40"/>
      <c r="BF123" s="40"/>
      <c r="BG123" s="40"/>
      <c r="BH123" s="40"/>
      <c r="BI123" s="40"/>
      <c r="BJ123" s="40"/>
      <c r="BK123" s="40"/>
    </row>
    <row r="124" spans="1:63" x14ac:dyDescent="0.25">
      <c r="B124" s="40"/>
      <c r="C124" s="40"/>
      <c r="D124" s="40"/>
      <c r="E124" s="40"/>
      <c r="F124" s="40"/>
      <c r="G124" s="40"/>
      <c r="H124" s="40"/>
      <c r="I124" s="40"/>
      <c r="J124" s="40"/>
      <c r="K124" s="40"/>
      <c r="L124" s="40"/>
      <c r="M124" s="40"/>
      <c r="N124" s="40"/>
      <c r="O124" s="40"/>
      <c r="P124" s="40"/>
      <c r="Q124" s="40"/>
      <c r="R124" s="40"/>
      <c r="S124" s="40"/>
      <c r="T124" s="40"/>
      <c r="U124" s="40"/>
      <c r="V124" s="40"/>
      <c r="W124" s="40"/>
      <c r="X124" s="40"/>
      <c r="Y124" s="40"/>
      <c r="Z124" s="40"/>
      <c r="AA124" s="40"/>
      <c r="AB124" s="40"/>
      <c r="AC124" s="40"/>
      <c r="AD124" s="40"/>
      <c r="AE124" s="40"/>
      <c r="AF124" s="40"/>
      <c r="AG124" s="40"/>
      <c r="AH124" s="40"/>
      <c r="AI124" s="40"/>
      <c r="AJ124" s="40"/>
      <c r="AK124" s="40"/>
      <c r="AL124" s="40"/>
      <c r="AM124" s="40"/>
      <c r="AN124" s="40"/>
      <c r="AO124" s="40"/>
      <c r="AP124" s="40"/>
      <c r="AQ124" s="40"/>
      <c r="AR124" s="40"/>
      <c r="AS124" s="40"/>
      <c r="AT124" s="40"/>
      <c r="AU124" s="40"/>
      <c r="AV124" s="40"/>
      <c r="AW124" s="40"/>
      <c r="AX124" s="40"/>
      <c r="AY124" s="40"/>
      <c r="AZ124" s="40"/>
      <c r="BA124" s="40"/>
      <c r="BB124" s="40"/>
      <c r="BC124" s="40"/>
      <c r="BD124" s="40"/>
      <c r="BE124" s="40"/>
      <c r="BF124" s="40"/>
      <c r="BG124" s="40"/>
      <c r="BH124" s="40"/>
      <c r="BI124" s="40"/>
      <c r="BJ124" s="40"/>
      <c r="BK124" s="40"/>
    </row>
    <row r="125" spans="1:63" x14ac:dyDescent="0.25">
      <c r="B125" s="40"/>
      <c r="C125" s="40"/>
      <c r="D125" s="40"/>
      <c r="E125" s="40"/>
      <c r="F125" s="40"/>
      <c r="G125" s="40"/>
      <c r="H125" s="40"/>
      <c r="I125" s="40"/>
      <c r="J125" s="40"/>
      <c r="K125" s="40"/>
      <c r="L125" s="40"/>
      <c r="M125" s="40"/>
      <c r="N125" s="40"/>
      <c r="O125" s="40"/>
      <c r="P125" s="40"/>
      <c r="Q125" s="40"/>
      <c r="R125" s="40"/>
      <c r="S125" s="40"/>
      <c r="T125" s="40"/>
      <c r="U125" s="40"/>
      <c r="V125" s="40"/>
      <c r="W125" s="40"/>
      <c r="X125" s="40"/>
      <c r="Y125" s="40"/>
      <c r="Z125" s="40"/>
      <c r="AA125" s="40"/>
      <c r="AB125" s="40"/>
      <c r="AC125" s="40"/>
      <c r="AD125" s="40"/>
      <c r="AE125" s="40"/>
      <c r="AF125" s="40"/>
      <c r="AG125" s="40"/>
      <c r="AH125" s="40"/>
      <c r="AI125" s="40"/>
      <c r="AJ125" s="40"/>
      <c r="AK125" s="40"/>
      <c r="AL125" s="40"/>
      <c r="AM125" s="40"/>
      <c r="AN125" s="40"/>
      <c r="AO125" s="40"/>
      <c r="AP125" s="40"/>
      <c r="AQ125" s="40"/>
      <c r="AR125" s="40"/>
      <c r="AS125" s="40"/>
      <c r="AT125" s="40"/>
      <c r="AU125" s="40"/>
      <c r="AV125" s="40"/>
      <c r="AW125" s="40"/>
      <c r="AX125" s="40"/>
      <c r="AY125" s="40"/>
      <c r="AZ125" s="40"/>
      <c r="BA125" s="40"/>
      <c r="BB125" s="40"/>
      <c r="BC125" s="40"/>
      <c r="BD125" s="40"/>
      <c r="BE125" s="40"/>
      <c r="BF125" s="40"/>
      <c r="BG125" s="40"/>
      <c r="BH125" s="40"/>
      <c r="BI125" s="40"/>
      <c r="BJ125" s="40"/>
      <c r="BK125" s="40"/>
    </row>
    <row r="126" spans="1:63" x14ac:dyDescent="0.25">
      <c r="B126" s="40"/>
      <c r="C126" s="40"/>
      <c r="D126" s="40"/>
      <c r="E126" s="40"/>
      <c r="F126" s="40"/>
      <c r="G126" s="40"/>
      <c r="H126" s="40"/>
      <c r="I126" s="40"/>
      <c r="J126" s="40"/>
      <c r="K126" s="40"/>
      <c r="L126" s="40"/>
      <c r="M126" s="40"/>
      <c r="N126" s="40"/>
      <c r="O126" s="40"/>
      <c r="P126" s="40"/>
      <c r="Q126" s="40"/>
      <c r="R126" s="40"/>
      <c r="S126" s="40"/>
      <c r="T126" s="40"/>
      <c r="U126" s="40"/>
      <c r="V126" s="40"/>
      <c r="W126" s="40"/>
      <c r="X126" s="40"/>
      <c r="Y126" s="40"/>
      <c r="Z126" s="40"/>
      <c r="AA126" s="40"/>
      <c r="AB126" s="40"/>
      <c r="AC126" s="40"/>
      <c r="AD126" s="40"/>
      <c r="AE126" s="40"/>
      <c r="AF126" s="40"/>
      <c r="AG126" s="40"/>
      <c r="AH126" s="40"/>
      <c r="AI126" s="40"/>
      <c r="AJ126" s="40"/>
      <c r="AK126" s="40"/>
      <c r="AL126" s="40"/>
      <c r="AM126" s="40"/>
      <c r="AN126" s="40"/>
      <c r="AO126" s="40"/>
      <c r="AP126" s="40"/>
      <c r="AQ126" s="40"/>
      <c r="AR126" s="40"/>
      <c r="AS126" s="40"/>
      <c r="AT126" s="40"/>
      <c r="AU126" s="40"/>
      <c r="AV126" s="40"/>
      <c r="AW126" s="40"/>
      <c r="AX126" s="40"/>
      <c r="AY126" s="40"/>
      <c r="AZ126" s="40"/>
      <c r="BA126" s="40"/>
      <c r="BB126" s="40"/>
      <c r="BC126" s="40"/>
      <c r="BD126" s="40"/>
      <c r="BE126" s="40"/>
      <c r="BF126" s="40"/>
      <c r="BG126" s="40"/>
      <c r="BH126" s="40"/>
      <c r="BI126" s="40"/>
      <c r="BJ126" s="40"/>
      <c r="BK126" s="40"/>
    </row>
    <row r="127" spans="1:63" x14ac:dyDescent="0.25">
      <c r="B127" s="40"/>
      <c r="C127" s="40"/>
      <c r="D127" s="40"/>
      <c r="E127" s="40"/>
      <c r="F127" s="40"/>
      <c r="G127" s="40"/>
      <c r="H127" s="40"/>
      <c r="I127" s="40"/>
      <c r="J127" s="40"/>
      <c r="K127" s="40"/>
      <c r="L127" s="40"/>
      <c r="M127" s="40"/>
      <c r="N127" s="40"/>
      <c r="O127" s="40"/>
      <c r="P127" s="40"/>
      <c r="Q127" s="40"/>
      <c r="R127" s="40"/>
      <c r="S127" s="40"/>
      <c r="T127" s="40"/>
      <c r="U127" s="40"/>
      <c r="V127" s="40"/>
      <c r="W127" s="40"/>
      <c r="X127" s="40"/>
      <c r="Y127" s="40"/>
      <c r="Z127" s="40"/>
      <c r="AA127" s="40"/>
      <c r="AB127" s="40"/>
      <c r="AC127" s="40"/>
      <c r="AD127" s="40"/>
      <c r="AE127" s="40"/>
      <c r="AF127" s="40"/>
      <c r="AG127" s="40"/>
      <c r="AH127" s="40"/>
      <c r="AI127" s="40"/>
      <c r="AJ127" s="40"/>
      <c r="AK127" s="40"/>
      <c r="AL127" s="40"/>
      <c r="AM127" s="40"/>
      <c r="AN127" s="40"/>
      <c r="AO127" s="40"/>
      <c r="AP127" s="40"/>
      <c r="AQ127" s="40"/>
      <c r="AR127" s="40"/>
      <c r="AS127" s="40"/>
      <c r="AT127" s="40"/>
      <c r="AU127" s="40"/>
      <c r="AV127" s="40"/>
      <c r="AW127" s="40"/>
      <c r="AX127" s="40"/>
      <c r="AY127" s="40"/>
      <c r="AZ127" s="40"/>
      <c r="BA127" s="40"/>
      <c r="BB127" s="40"/>
      <c r="BC127" s="40"/>
      <c r="BD127" s="40"/>
      <c r="BE127" s="40"/>
      <c r="BF127" s="40"/>
      <c r="BG127" s="40"/>
      <c r="BH127" s="40"/>
      <c r="BI127" s="40"/>
      <c r="BJ127" s="40"/>
      <c r="BK127" s="40"/>
    </row>
    <row r="128" spans="1:63" x14ac:dyDescent="0.25">
      <c r="B128" s="40"/>
      <c r="C128" s="40"/>
      <c r="D128" s="40"/>
      <c r="E128" s="40"/>
      <c r="F128" s="40"/>
      <c r="G128" s="40"/>
      <c r="H128" s="40"/>
      <c r="I128" s="40"/>
      <c r="J128" s="40"/>
      <c r="K128" s="40"/>
      <c r="L128" s="40"/>
      <c r="M128" s="40"/>
      <c r="N128" s="40"/>
      <c r="O128" s="40"/>
      <c r="P128" s="40"/>
      <c r="Q128" s="40"/>
      <c r="R128" s="40"/>
      <c r="S128" s="40"/>
      <c r="T128" s="40"/>
      <c r="U128" s="40"/>
      <c r="V128" s="40"/>
      <c r="W128" s="40"/>
      <c r="X128" s="40"/>
      <c r="Y128" s="40"/>
      <c r="Z128" s="40"/>
      <c r="AA128" s="40"/>
      <c r="AB128" s="40"/>
      <c r="AC128" s="40"/>
      <c r="AD128" s="40"/>
      <c r="AE128" s="40"/>
      <c r="AF128" s="40"/>
      <c r="AG128" s="40"/>
      <c r="AH128" s="40"/>
      <c r="AI128" s="40"/>
      <c r="AJ128" s="40"/>
      <c r="AK128" s="40"/>
      <c r="AL128" s="40"/>
      <c r="AM128" s="40"/>
      <c r="AN128" s="40"/>
      <c r="AO128" s="40"/>
      <c r="AP128" s="40"/>
      <c r="AQ128" s="40"/>
      <c r="AR128" s="40"/>
      <c r="AS128" s="40"/>
      <c r="AT128" s="40"/>
      <c r="AU128" s="40"/>
      <c r="AV128" s="40"/>
      <c r="AW128" s="40"/>
      <c r="AX128" s="40"/>
      <c r="AY128" s="40"/>
      <c r="AZ128" s="40"/>
      <c r="BA128" s="40"/>
      <c r="BB128" s="40"/>
      <c r="BC128" s="40"/>
      <c r="BD128" s="40"/>
      <c r="BE128" s="40"/>
      <c r="BF128" s="40"/>
      <c r="BG128" s="40"/>
      <c r="BH128" s="40"/>
      <c r="BI128" s="40"/>
      <c r="BJ128" s="40"/>
      <c r="BK128" s="40"/>
    </row>
    <row r="129" spans="2:63" x14ac:dyDescent="0.25">
      <c r="B129" s="40"/>
      <c r="C129" s="40"/>
      <c r="D129" s="40"/>
      <c r="E129" s="40"/>
      <c r="F129" s="40"/>
      <c r="G129" s="40"/>
      <c r="H129" s="40"/>
      <c r="I129" s="40"/>
      <c r="J129" s="40"/>
      <c r="K129" s="40"/>
      <c r="L129" s="40"/>
      <c r="M129" s="40"/>
      <c r="N129" s="40"/>
      <c r="O129" s="40"/>
      <c r="P129" s="40"/>
      <c r="Q129" s="40"/>
      <c r="R129" s="40"/>
      <c r="S129" s="40"/>
      <c r="T129" s="40"/>
      <c r="U129" s="40"/>
      <c r="V129" s="40"/>
      <c r="W129" s="40"/>
      <c r="X129" s="40"/>
      <c r="Y129" s="40"/>
      <c r="Z129" s="40"/>
      <c r="AA129" s="40"/>
      <c r="AB129" s="40"/>
      <c r="AC129" s="40"/>
      <c r="AD129" s="40"/>
      <c r="AE129" s="40"/>
      <c r="AF129" s="40"/>
      <c r="AG129" s="40"/>
      <c r="AH129" s="40"/>
      <c r="AI129" s="40"/>
      <c r="AJ129" s="40"/>
      <c r="AK129" s="40"/>
      <c r="AL129" s="40"/>
      <c r="AM129" s="40"/>
      <c r="AN129" s="40"/>
      <c r="AO129" s="40"/>
      <c r="AP129" s="40"/>
      <c r="AQ129" s="40"/>
      <c r="AR129" s="40"/>
      <c r="AS129" s="40"/>
      <c r="AT129" s="40"/>
      <c r="AU129" s="40"/>
      <c r="AV129" s="40"/>
      <c r="AW129" s="40"/>
      <c r="AX129" s="40"/>
      <c r="AY129" s="40"/>
      <c r="AZ129" s="40"/>
      <c r="BA129" s="40"/>
      <c r="BB129" s="40"/>
      <c r="BC129" s="40"/>
      <c r="BD129" s="40"/>
      <c r="BE129" s="40"/>
      <c r="BF129" s="40"/>
      <c r="BG129" s="40"/>
      <c r="BH129" s="40"/>
      <c r="BI129" s="40"/>
      <c r="BJ129" s="40"/>
      <c r="BK129" s="40"/>
    </row>
    <row r="130" spans="2:63" x14ac:dyDescent="0.25">
      <c r="B130" s="40"/>
      <c r="C130" s="40"/>
      <c r="D130" s="40"/>
      <c r="E130" s="40"/>
      <c r="F130" s="40"/>
      <c r="G130" s="40"/>
      <c r="H130" s="40"/>
      <c r="I130" s="40"/>
      <c r="J130" s="40"/>
      <c r="K130" s="40"/>
      <c r="L130" s="40"/>
      <c r="M130" s="40"/>
      <c r="N130" s="40"/>
      <c r="O130" s="40"/>
      <c r="P130" s="40"/>
      <c r="Q130" s="40"/>
      <c r="R130" s="40"/>
      <c r="S130" s="40"/>
      <c r="T130" s="40"/>
      <c r="U130" s="40"/>
      <c r="V130" s="40"/>
      <c r="W130" s="40"/>
      <c r="X130" s="40"/>
      <c r="Y130" s="40"/>
      <c r="Z130" s="40"/>
      <c r="AA130" s="40"/>
      <c r="AB130" s="40"/>
      <c r="AC130" s="40"/>
      <c r="AD130" s="40"/>
      <c r="AE130" s="40"/>
      <c r="AF130" s="40"/>
      <c r="AG130" s="40"/>
      <c r="AH130" s="40"/>
      <c r="AI130" s="40"/>
      <c r="AJ130" s="40"/>
      <c r="AK130" s="40"/>
      <c r="AL130" s="40"/>
      <c r="AM130" s="40"/>
      <c r="AN130" s="40"/>
      <c r="AO130" s="40"/>
      <c r="AP130" s="40"/>
      <c r="AQ130" s="40"/>
      <c r="AR130" s="40"/>
      <c r="AS130" s="40"/>
      <c r="AT130" s="40"/>
      <c r="AU130" s="40"/>
      <c r="AV130" s="40"/>
      <c r="AW130" s="40"/>
      <c r="AX130" s="40"/>
      <c r="AY130" s="40"/>
      <c r="AZ130" s="40"/>
      <c r="BA130" s="40"/>
      <c r="BB130" s="40"/>
      <c r="BC130" s="40"/>
      <c r="BD130" s="40"/>
      <c r="BE130" s="40"/>
      <c r="BF130" s="40"/>
      <c r="BG130" s="40"/>
      <c r="BH130" s="40"/>
      <c r="BI130" s="40"/>
      <c r="BJ130" s="40"/>
      <c r="BK130" s="40"/>
    </row>
    <row r="131" spans="2:63" x14ac:dyDescent="0.25">
      <c r="B131" s="40"/>
      <c r="C131" s="40"/>
      <c r="D131" s="40"/>
      <c r="E131" s="40"/>
      <c r="F131" s="40"/>
      <c r="G131" s="40"/>
      <c r="H131" s="40"/>
      <c r="I131" s="40"/>
      <c r="J131" s="40"/>
      <c r="K131" s="40"/>
      <c r="L131" s="40"/>
      <c r="M131" s="40"/>
      <c r="N131" s="40"/>
      <c r="O131" s="40"/>
      <c r="P131" s="40"/>
      <c r="Q131" s="40"/>
      <c r="R131" s="40"/>
      <c r="S131" s="40"/>
      <c r="T131" s="40"/>
      <c r="U131" s="40"/>
      <c r="V131" s="40"/>
      <c r="W131" s="40"/>
      <c r="X131" s="40"/>
      <c r="Y131" s="40"/>
      <c r="Z131" s="40"/>
      <c r="AA131" s="40"/>
      <c r="AB131" s="40"/>
      <c r="AC131" s="40"/>
      <c r="AD131" s="40"/>
      <c r="AE131" s="40"/>
      <c r="AF131" s="40"/>
      <c r="AG131" s="40"/>
      <c r="AH131" s="40"/>
      <c r="AI131" s="40"/>
      <c r="AJ131" s="40"/>
      <c r="AK131" s="40"/>
      <c r="AL131" s="40"/>
      <c r="AM131" s="40"/>
      <c r="AN131" s="40"/>
      <c r="AO131" s="40"/>
      <c r="AP131" s="40"/>
      <c r="AQ131" s="40"/>
      <c r="AR131" s="40"/>
      <c r="AS131" s="40"/>
      <c r="AT131" s="40"/>
      <c r="AU131" s="40"/>
      <c r="AV131" s="40"/>
      <c r="AW131" s="40"/>
      <c r="AX131" s="40"/>
      <c r="AY131" s="40"/>
      <c r="AZ131" s="40"/>
      <c r="BA131" s="40"/>
      <c r="BB131" s="40"/>
      <c r="BC131" s="40"/>
      <c r="BD131" s="40"/>
      <c r="BE131" s="40"/>
      <c r="BF131" s="40"/>
      <c r="BG131" s="40"/>
      <c r="BH131" s="40"/>
      <c r="BI131" s="40"/>
      <c r="BJ131" s="40"/>
      <c r="BK131" s="40"/>
    </row>
    <row r="132" spans="2:63" x14ac:dyDescent="0.25">
      <c r="B132" s="40"/>
      <c r="C132" s="40"/>
      <c r="D132" s="40"/>
      <c r="E132" s="40"/>
      <c r="F132" s="40"/>
      <c r="G132" s="40"/>
      <c r="H132" s="40"/>
      <c r="I132" s="40"/>
      <c r="J132" s="40"/>
      <c r="K132" s="40"/>
      <c r="L132" s="40"/>
      <c r="M132" s="40"/>
      <c r="N132" s="40"/>
      <c r="O132" s="40"/>
      <c r="P132" s="40"/>
      <c r="Q132" s="40"/>
      <c r="R132" s="40"/>
      <c r="S132" s="40"/>
      <c r="T132" s="40"/>
      <c r="U132" s="40"/>
      <c r="V132" s="40"/>
      <c r="W132" s="40"/>
      <c r="X132" s="40"/>
      <c r="Y132" s="40"/>
      <c r="Z132" s="40"/>
      <c r="AA132" s="40"/>
      <c r="AB132" s="40"/>
      <c r="AC132" s="40"/>
      <c r="AD132" s="40"/>
      <c r="AE132" s="40"/>
      <c r="AF132" s="40"/>
      <c r="AG132" s="40"/>
      <c r="AH132" s="40"/>
      <c r="AI132" s="40"/>
      <c r="AJ132" s="40"/>
      <c r="AK132" s="40"/>
      <c r="AL132" s="40"/>
      <c r="AM132" s="40"/>
      <c r="AN132" s="40"/>
      <c r="AO132" s="40"/>
      <c r="AP132" s="40"/>
      <c r="AQ132" s="40"/>
      <c r="AR132" s="40"/>
      <c r="AS132" s="40"/>
      <c r="AT132" s="40"/>
      <c r="AU132" s="40"/>
      <c r="AV132" s="40"/>
      <c r="AW132" s="40"/>
      <c r="AX132" s="40"/>
      <c r="AY132" s="40"/>
      <c r="AZ132" s="40"/>
      <c r="BA132" s="40"/>
      <c r="BB132" s="40"/>
      <c r="BC132" s="40"/>
      <c r="BD132" s="40"/>
      <c r="BE132" s="40"/>
      <c r="BF132" s="40"/>
      <c r="BG132" s="40"/>
      <c r="BH132" s="40"/>
      <c r="BI132" s="40"/>
      <c r="BJ132" s="40"/>
      <c r="BK132" s="40"/>
    </row>
    <row r="133" spans="2:63" x14ac:dyDescent="0.25">
      <c r="B133" s="40"/>
      <c r="C133" s="40"/>
      <c r="D133" s="40"/>
      <c r="E133" s="40"/>
      <c r="F133" s="40"/>
      <c r="G133" s="40"/>
      <c r="H133" s="40"/>
      <c r="I133" s="40"/>
      <c r="J133" s="40"/>
      <c r="K133" s="40"/>
      <c r="L133" s="40"/>
      <c r="M133" s="40"/>
      <c r="N133" s="40"/>
      <c r="O133" s="40"/>
      <c r="P133" s="40"/>
      <c r="Q133" s="40"/>
      <c r="R133" s="40"/>
      <c r="S133" s="40"/>
      <c r="T133" s="40"/>
      <c r="U133" s="40"/>
      <c r="V133" s="40"/>
      <c r="W133" s="40"/>
      <c r="X133" s="40"/>
      <c r="Y133" s="40"/>
      <c r="Z133" s="40"/>
      <c r="AA133" s="40"/>
      <c r="AB133" s="40"/>
      <c r="AC133" s="40"/>
      <c r="AD133" s="40"/>
      <c r="AE133" s="40"/>
      <c r="AF133" s="40"/>
      <c r="AG133" s="40"/>
      <c r="AH133" s="40"/>
      <c r="AI133" s="40"/>
      <c r="AJ133" s="40"/>
      <c r="AK133" s="40"/>
      <c r="AL133" s="40"/>
      <c r="AM133" s="40"/>
      <c r="AN133" s="40"/>
      <c r="AO133" s="40"/>
      <c r="AP133" s="40"/>
      <c r="AQ133" s="40"/>
      <c r="AR133" s="40"/>
      <c r="AS133" s="40"/>
      <c r="AT133" s="40"/>
      <c r="AU133" s="40"/>
      <c r="AV133" s="40"/>
      <c r="AW133" s="40"/>
      <c r="AX133" s="40"/>
      <c r="AY133" s="40"/>
      <c r="AZ133" s="40"/>
      <c r="BA133" s="40"/>
      <c r="BB133" s="40"/>
      <c r="BC133" s="40"/>
      <c r="BD133" s="40"/>
      <c r="BE133" s="40"/>
      <c r="BF133" s="40"/>
      <c r="BG133" s="40"/>
      <c r="BH133" s="40"/>
      <c r="BI133" s="40"/>
      <c r="BJ133" s="40"/>
      <c r="BK133" s="40"/>
    </row>
    <row r="134" spans="2:63" x14ac:dyDescent="0.25">
      <c r="B134" s="40"/>
      <c r="C134" s="40"/>
      <c r="D134" s="40"/>
      <c r="E134" s="40"/>
      <c r="F134" s="40"/>
      <c r="G134" s="40"/>
      <c r="H134" s="40"/>
      <c r="I134" s="40"/>
      <c r="J134" s="40"/>
      <c r="K134" s="40"/>
      <c r="L134" s="40"/>
      <c r="M134" s="40"/>
      <c r="N134" s="40"/>
      <c r="O134" s="40"/>
      <c r="P134" s="40"/>
      <c r="Q134" s="40"/>
      <c r="R134" s="40"/>
      <c r="S134" s="40"/>
      <c r="T134" s="40"/>
      <c r="U134" s="40"/>
      <c r="V134" s="40"/>
      <c r="W134" s="40"/>
      <c r="X134" s="40"/>
      <c r="Y134" s="40"/>
      <c r="Z134" s="40"/>
      <c r="AA134" s="40"/>
      <c r="AB134" s="40"/>
      <c r="AC134" s="40"/>
      <c r="AD134" s="40"/>
      <c r="AE134" s="40"/>
      <c r="AF134" s="40"/>
      <c r="AG134" s="40"/>
      <c r="AH134" s="40"/>
      <c r="AI134" s="40"/>
      <c r="AJ134" s="40"/>
      <c r="AK134" s="40"/>
      <c r="AL134" s="40"/>
      <c r="AM134" s="40"/>
      <c r="AN134" s="40"/>
      <c r="AO134" s="40"/>
      <c r="AP134" s="40"/>
      <c r="AQ134" s="40"/>
      <c r="AR134" s="40"/>
      <c r="AS134" s="40"/>
      <c r="AT134" s="40"/>
      <c r="AU134" s="40"/>
      <c r="AV134" s="40"/>
      <c r="AW134" s="40"/>
      <c r="AX134" s="40"/>
      <c r="AY134" s="40"/>
      <c r="AZ134" s="40"/>
      <c r="BA134" s="40"/>
      <c r="BB134" s="40"/>
      <c r="BC134" s="40"/>
      <c r="BD134" s="40"/>
      <c r="BE134" s="40"/>
      <c r="BF134" s="40"/>
      <c r="BG134" s="40"/>
      <c r="BH134" s="40"/>
      <c r="BI134" s="40"/>
      <c r="BJ134" s="40"/>
      <c r="BK134" s="40"/>
    </row>
    <row r="135" spans="2:63" x14ac:dyDescent="0.25">
      <c r="B135" s="40"/>
      <c r="C135" s="40"/>
      <c r="D135" s="40"/>
      <c r="E135" s="40"/>
      <c r="F135" s="40"/>
      <c r="G135" s="40"/>
      <c r="H135" s="40"/>
      <c r="I135" s="40"/>
      <c r="J135" s="40"/>
      <c r="K135" s="40"/>
      <c r="L135" s="40"/>
      <c r="M135" s="40"/>
      <c r="N135" s="40"/>
      <c r="O135" s="40"/>
      <c r="P135" s="40"/>
      <c r="Q135" s="40"/>
      <c r="R135" s="40"/>
      <c r="S135" s="40"/>
      <c r="T135" s="40"/>
      <c r="U135" s="40"/>
      <c r="V135" s="40"/>
      <c r="W135" s="40"/>
      <c r="X135" s="40"/>
      <c r="Y135" s="40"/>
      <c r="Z135" s="40"/>
      <c r="AA135" s="40"/>
      <c r="AB135" s="40"/>
      <c r="AC135" s="40"/>
      <c r="AD135" s="40"/>
      <c r="AE135" s="40"/>
      <c r="AF135" s="40"/>
      <c r="AG135" s="40"/>
      <c r="AH135" s="40"/>
      <c r="AI135" s="40"/>
      <c r="AJ135" s="40"/>
      <c r="AK135" s="40"/>
      <c r="AL135" s="40"/>
      <c r="AM135" s="40"/>
      <c r="AN135" s="40"/>
      <c r="AO135" s="40"/>
      <c r="AP135" s="40"/>
      <c r="AQ135" s="40"/>
      <c r="AR135" s="40"/>
      <c r="AS135" s="40"/>
      <c r="AT135" s="40"/>
      <c r="AU135" s="40"/>
      <c r="AV135" s="40"/>
      <c r="AW135" s="40"/>
      <c r="AX135" s="40"/>
      <c r="AY135" s="40"/>
      <c r="AZ135" s="40"/>
      <c r="BA135" s="40"/>
      <c r="BB135" s="40"/>
      <c r="BC135" s="40"/>
      <c r="BD135" s="40"/>
      <c r="BE135" s="40"/>
      <c r="BF135" s="40"/>
      <c r="BG135" s="40"/>
      <c r="BH135" s="40"/>
      <c r="BI135" s="40"/>
      <c r="BJ135" s="40"/>
      <c r="BK135" s="40"/>
    </row>
    <row r="136" spans="2:63" x14ac:dyDescent="0.25">
      <c r="B136" s="40"/>
      <c r="C136" s="40"/>
      <c r="D136" s="40"/>
      <c r="E136" s="40"/>
      <c r="F136" s="40"/>
      <c r="G136" s="40"/>
      <c r="H136" s="40"/>
      <c r="I136" s="40"/>
      <c r="J136" s="40"/>
      <c r="K136" s="40"/>
      <c r="L136" s="40"/>
      <c r="M136" s="40"/>
      <c r="N136" s="40"/>
      <c r="O136" s="40"/>
      <c r="P136" s="40"/>
      <c r="Q136" s="40"/>
      <c r="R136" s="40"/>
      <c r="S136" s="40"/>
      <c r="T136" s="40"/>
      <c r="U136" s="40"/>
      <c r="V136" s="40"/>
      <c r="W136" s="40"/>
      <c r="X136" s="40"/>
      <c r="Y136" s="40"/>
      <c r="Z136" s="40"/>
      <c r="AA136" s="40"/>
      <c r="AB136" s="40"/>
      <c r="AC136" s="40"/>
      <c r="AD136" s="40"/>
      <c r="AE136" s="40"/>
      <c r="AF136" s="40"/>
      <c r="AG136" s="40"/>
      <c r="AH136" s="40"/>
      <c r="AI136" s="40"/>
      <c r="AJ136" s="40"/>
      <c r="AK136" s="40"/>
      <c r="AL136" s="40"/>
      <c r="AM136" s="40"/>
      <c r="AN136" s="40"/>
      <c r="AO136" s="40"/>
      <c r="AP136" s="40"/>
      <c r="AQ136" s="40"/>
      <c r="AR136" s="40"/>
      <c r="AS136" s="40"/>
      <c r="AT136" s="40"/>
      <c r="AU136" s="40"/>
      <c r="AV136" s="40"/>
      <c r="AW136" s="40"/>
      <c r="AX136" s="40"/>
      <c r="AY136" s="40"/>
      <c r="AZ136" s="40"/>
      <c r="BA136" s="40"/>
      <c r="BB136" s="40"/>
      <c r="BC136" s="40"/>
      <c r="BD136" s="40"/>
      <c r="BE136" s="40"/>
      <c r="BF136" s="40"/>
      <c r="BG136" s="40"/>
      <c r="BH136" s="40"/>
      <c r="BI136" s="40"/>
      <c r="BJ136" s="40"/>
      <c r="BK136" s="40"/>
    </row>
    <row r="137" spans="2:63" x14ac:dyDescent="0.25">
      <c r="B137" s="40"/>
      <c r="C137" s="40"/>
      <c r="D137" s="40"/>
      <c r="E137" s="40"/>
      <c r="F137" s="40"/>
      <c r="G137" s="40"/>
      <c r="H137" s="40"/>
      <c r="I137" s="40"/>
    </row>
    <row r="138" spans="2:63" x14ac:dyDescent="0.25">
      <c r="B138" s="40"/>
      <c r="C138" s="40"/>
      <c r="D138" s="40"/>
      <c r="E138" s="40"/>
      <c r="F138" s="40"/>
      <c r="G138" s="40"/>
      <c r="H138" s="40"/>
      <c r="I138" s="40"/>
    </row>
    <row r="139" spans="2:63" x14ac:dyDescent="0.25">
      <c r="B139" s="40"/>
      <c r="C139" s="40"/>
      <c r="D139" s="40"/>
      <c r="E139" s="40"/>
      <c r="F139" s="40"/>
      <c r="G139" s="40"/>
      <c r="H139" s="40"/>
      <c r="I139" s="40"/>
    </row>
    <row r="140" spans="2:63" x14ac:dyDescent="0.25">
      <c r="B140" s="40"/>
      <c r="C140" s="40"/>
      <c r="D140" s="40"/>
      <c r="E140" s="40"/>
      <c r="F140" s="40"/>
      <c r="G140" s="40"/>
      <c r="H140" s="40"/>
      <c r="I140" s="40"/>
    </row>
  </sheetData>
  <sheetProtection algorithmName="SHA-512" hashValue="kpXlidzmWxbP3brn8k4eIEWxhYHkoNV8mMuhH1lPT/xypiCOesm15jiCfvbsOoPDCD8/umcOeC7isQqNzzQXVQ==" saltValue="e8t6+j8RQ+iPDyNDapgnxw==" spinCount="100000" sheet="1" objects="1" scenarios="1"/>
  <mergeCells count="317">
    <mergeCell ref="B6:D45"/>
    <mergeCell ref="AO6:AT13"/>
    <mergeCell ref="AO14:AT21"/>
    <mergeCell ref="AO22:AT29"/>
    <mergeCell ref="AO30:AT37"/>
    <mergeCell ref="E22:I29"/>
    <mergeCell ref="E38:I45"/>
    <mergeCell ref="J46:O51"/>
    <mergeCell ref="P46:U51"/>
    <mergeCell ref="V46:AA51"/>
    <mergeCell ref="N10:O11"/>
    <mergeCell ref="N12:O13"/>
    <mergeCell ref="R12:S13"/>
    <mergeCell ref="T12:U13"/>
    <mergeCell ref="V6:W7"/>
    <mergeCell ref="X6:Y7"/>
    <mergeCell ref="Z6:AA7"/>
    <mergeCell ref="V8:W9"/>
    <mergeCell ref="X8:Y9"/>
    <mergeCell ref="Z8:AA9"/>
    <mergeCell ref="V10:W11"/>
    <mergeCell ref="X10:Y11"/>
    <mergeCell ref="R6:S7"/>
    <mergeCell ref="T6:U7"/>
    <mergeCell ref="J2:AM4"/>
    <mergeCell ref="E6:I13"/>
    <mergeCell ref="E14:I21"/>
    <mergeCell ref="J6:K7"/>
    <mergeCell ref="AB46:AG51"/>
    <mergeCell ref="AH46:AM51"/>
    <mergeCell ref="P6:Q7"/>
    <mergeCell ref="P12:Q13"/>
    <mergeCell ref="L6:M7"/>
    <mergeCell ref="N6:O7"/>
    <mergeCell ref="N8:O9"/>
    <mergeCell ref="L8:M9"/>
    <mergeCell ref="J8:K9"/>
    <mergeCell ref="J10:K11"/>
    <mergeCell ref="E30:I37"/>
    <mergeCell ref="P8:Q9"/>
    <mergeCell ref="R8:S9"/>
    <mergeCell ref="T8:U9"/>
    <mergeCell ref="P10:Q11"/>
    <mergeCell ref="R10:S11"/>
    <mergeCell ref="T10:U11"/>
    <mergeCell ref="J12:K13"/>
    <mergeCell ref="L10:M11"/>
    <mergeCell ref="L12:M13"/>
    <mergeCell ref="AF6:AG7"/>
    <mergeCell ref="AB8:AC9"/>
    <mergeCell ref="AD8:AE9"/>
    <mergeCell ref="AF8:AG9"/>
    <mergeCell ref="AB10:AC11"/>
    <mergeCell ref="AD10:AE11"/>
    <mergeCell ref="AF10:AG11"/>
    <mergeCell ref="Z10:AA11"/>
    <mergeCell ref="V12:W13"/>
    <mergeCell ref="X12:Y13"/>
    <mergeCell ref="Z12:AA13"/>
    <mergeCell ref="AB6:AC7"/>
    <mergeCell ref="AD6:AE7"/>
    <mergeCell ref="AB12:AC13"/>
    <mergeCell ref="AD12:AE13"/>
    <mergeCell ref="AF12:AG13"/>
    <mergeCell ref="AB14:AC15"/>
    <mergeCell ref="AD14:AE15"/>
    <mergeCell ref="AF14:AG15"/>
    <mergeCell ref="AB16:AC17"/>
    <mergeCell ref="AD16:AE17"/>
    <mergeCell ref="AF16:AG17"/>
    <mergeCell ref="V20:W21"/>
    <mergeCell ref="X20:Y21"/>
    <mergeCell ref="Z20:AA21"/>
    <mergeCell ref="V14:W15"/>
    <mergeCell ref="X14:Y15"/>
    <mergeCell ref="Z14:AA15"/>
    <mergeCell ref="V16:W17"/>
    <mergeCell ref="X16:Y17"/>
    <mergeCell ref="Z16:AA17"/>
    <mergeCell ref="AB18:AC19"/>
    <mergeCell ref="AD18:AE19"/>
    <mergeCell ref="V18:W19"/>
    <mergeCell ref="X18:Y19"/>
    <mergeCell ref="Z18:AA19"/>
    <mergeCell ref="AF18:AG19"/>
    <mergeCell ref="AB20:AC21"/>
    <mergeCell ref="AD20:AE21"/>
    <mergeCell ref="AF20:AG21"/>
    <mergeCell ref="AB26:AC27"/>
    <mergeCell ref="AD26:AE27"/>
    <mergeCell ref="AF26:AG27"/>
    <mergeCell ref="AB28:AC29"/>
    <mergeCell ref="AD28:AE29"/>
    <mergeCell ref="AF28:AG29"/>
    <mergeCell ref="AB22:AC23"/>
    <mergeCell ref="AD22:AE23"/>
    <mergeCell ref="AF22:AG23"/>
    <mergeCell ref="AB24:AC25"/>
    <mergeCell ref="AD24:AE25"/>
    <mergeCell ref="AF24:AG25"/>
    <mergeCell ref="AB34:AC35"/>
    <mergeCell ref="AD34:AE35"/>
    <mergeCell ref="AF34:AG35"/>
    <mergeCell ref="AB36:AC37"/>
    <mergeCell ref="AD36:AE37"/>
    <mergeCell ref="AF36:AG37"/>
    <mergeCell ref="AB30:AC31"/>
    <mergeCell ref="AD30:AE31"/>
    <mergeCell ref="AF30:AG31"/>
    <mergeCell ref="AB32:AC33"/>
    <mergeCell ref="AD32:AE33"/>
    <mergeCell ref="AF32:AG33"/>
    <mergeCell ref="AB42:AC43"/>
    <mergeCell ref="AD42:AE43"/>
    <mergeCell ref="AF42:AG43"/>
    <mergeCell ref="AB44:AC45"/>
    <mergeCell ref="AD44:AE45"/>
    <mergeCell ref="AF44:AG45"/>
    <mergeCell ref="AB38:AC39"/>
    <mergeCell ref="AD38:AE39"/>
    <mergeCell ref="AF38:AG39"/>
    <mergeCell ref="AB40:AC41"/>
    <mergeCell ref="AD40:AE41"/>
    <mergeCell ref="AF40:AG41"/>
    <mergeCell ref="AH10:AI11"/>
    <mergeCell ref="AJ10:AK11"/>
    <mergeCell ref="AL10:AM11"/>
    <mergeCell ref="AH12:AI13"/>
    <mergeCell ref="AJ12:AK13"/>
    <mergeCell ref="AL12:AM13"/>
    <mergeCell ref="AH6:AI7"/>
    <mergeCell ref="AJ6:AK7"/>
    <mergeCell ref="AL6:AM7"/>
    <mergeCell ref="AH8:AI9"/>
    <mergeCell ref="AJ8:AK9"/>
    <mergeCell ref="AL8:AM9"/>
    <mergeCell ref="AH18:AI19"/>
    <mergeCell ref="AJ18:AK19"/>
    <mergeCell ref="AL18:AM19"/>
    <mergeCell ref="AH20:AI21"/>
    <mergeCell ref="AJ20:AK21"/>
    <mergeCell ref="AL20:AM21"/>
    <mergeCell ref="AH14:AI15"/>
    <mergeCell ref="AJ14:AK15"/>
    <mergeCell ref="AL14:AM15"/>
    <mergeCell ref="AH16:AI17"/>
    <mergeCell ref="AJ16:AK17"/>
    <mergeCell ref="AL16:AM17"/>
    <mergeCell ref="AH26:AI27"/>
    <mergeCell ref="AJ26:AK27"/>
    <mergeCell ref="AL26:AM27"/>
    <mergeCell ref="AH28:AI29"/>
    <mergeCell ref="AJ28:AK29"/>
    <mergeCell ref="AL28:AM29"/>
    <mergeCell ref="AH22:AI23"/>
    <mergeCell ref="AJ22:AK23"/>
    <mergeCell ref="AL22:AM23"/>
    <mergeCell ref="AH24:AI25"/>
    <mergeCell ref="AJ24:AK25"/>
    <mergeCell ref="AL24:AM25"/>
    <mergeCell ref="AH34:AI35"/>
    <mergeCell ref="AJ34:AK35"/>
    <mergeCell ref="AL34:AM35"/>
    <mergeCell ref="AH36:AI37"/>
    <mergeCell ref="AJ36:AK37"/>
    <mergeCell ref="AL36:AM37"/>
    <mergeCell ref="AH30:AI31"/>
    <mergeCell ref="AJ30:AK31"/>
    <mergeCell ref="AL30:AM31"/>
    <mergeCell ref="AH32:AI33"/>
    <mergeCell ref="AJ32:AK33"/>
    <mergeCell ref="AL32:AM33"/>
    <mergeCell ref="AH42:AI43"/>
    <mergeCell ref="AJ42:AK43"/>
    <mergeCell ref="AL42:AM43"/>
    <mergeCell ref="AH44:AI45"/>
    <mergeCell ref="AJ44:AK45"/>
    <mergeCell ref="AL44:AM45"/>
    <mergeCell ref="AH38:AI39"/>
    <mergeCell ref="AJ38:AK39"/>
    <mergeCell ref="AL38:AM39"/>
    <mergeCell ref="AH40:AI41"/>
    <mergeCell ref="AJ40:AK41"/>
    <mergeCell ref="AL40:AM41"/>
    <mergeCell ref="J18:K19"/>
    <mergeCell ref="L18:M19"/>
    <mergeCell ref="N18:O19"/>
    <mergeCell ref="J20:K21"/>
    <mergeCell ref="L20:M21"/>
    <mergeCell ref="N20:O21"/>
    <mergeCell ref="J14:K15"/>
    <mergeCell ref="L14:M15"/>
    <mergeCell ref="N14:O15"/>
    <mergeCell ref="J16:K17"/>
    <mergeCell ref="L16:M17"/>
    <mergeCell ref="N16:O17"/>
    <mergeCell ref="P18:Q19"/>
    <mergeCell ref="R18:S19"/>
    <mergeCell ref="T18:U19"/>
    <mergeCell ref="P20:Q21"/>
    <mergeCell ref="R20:S21"/>
    <mergeCell ref="T20:U21"/>
    <mergeCell ref="P14:Q15"/>
    <mergeCell ref="R14:S15"/>
    <mergeCell ref="T14:U15"/>
    <mergeCell ref="P16:Q17"/>
    <mergeCell ref="R16:S17"/>
    <mergeCell ref="T16:U17"/>
    <mergeCell ref="J26:K27"/>
    <mergeCell ref="L26:M27"/>
    <mergeCell ref="N26:O27"/>
    <mergeCell ref="J28:K29"/>
    <mergeCell ref="L28:M29"/>
    <mergeCell ref="N28:O29"/>
    <mergeCell ref="J22:K23"/>
    <mergeCell ref="L22:M23"/>
    <mergeCell ref="N22:O23"/>
    <mergeCell ref="J24:K25"/>
    <mergeCell ref="L24:M25"/>
    <mergeCell ref="N24:O25"/>
    <mergeCell ref="P26:Q27"/>
    <mergeCell ref="R26:S27"/>
    <mergeCell ref="T26:U27"/>
    <mergeCell ref="P28:Q29"/>
    <mergeCell ref="R28:S29"/>
    <mergeCell ref="T28:U29"/>
    <mergeCell ref="P22:Q23"/>
    <mergeCell ref="R22:S23"/>
    <mergeCell ref="T22:U23"/>
    <mergeCell ref="P24:Q25"/>
    <mergeCell ref="R24:S25"/>
    <mergeCell ref="T24:U25"/>
    <mergeCell ref="V26:W27"/>
    <mergeCell ref="X26:Y27"/>
    <mergeCell ref="Z26:AA27"/>
    <mergeCell ref="V28:W29"/>
    <mergeCell ref="X28:Y29"/>
    <mergeCell ref="Z28:AA29"/>
    <mergeCell ref="V22:W23"/>
    <mergeCell ref="X22:Y23"/>
    <mergeCell ref="Z22:AA23"/>
    <mergeCell ref="V24:W25"/>
    <mergeCell ref="X24:Y25"/>
    <mergeCell ref="Z24:AA25"/>
    <mergeCell ref="V34:W35"/>
    <mergeCell ref="X34:Y35"/>
    <mergeCell ref="Z34:AA35"/>
    <mergeCell ref="V36:W37"/>
    <mergeCell ref="X36:Y37"/>
    <mergeCell ref="Z36:AA37"/>
    <mergeCell ref="V30:W31"/>
    <mergeCell ref="X30:Y31"/>
    <mergeCell ref="Z30:AA31"/>
    <mergeCell ref="V32:W33"/>
    <mergeCell ref="X32:Y33"/>
    <mergeCell ref="Z32:AA33"/>
    <mergeCell ref="P34:Q35"/>
    <mergeCell ref="R34:S35"/>
    <mergeCell ref="T34:U35"/>
    <mergeCell ref="P36:Q37"/>
    <mergeCell ref="R36:S37"/>
    <mergeCell ref="T36:U37"/>
    <mergeCell ref="P30:Q31"/>
    <mergeCell ref="R30:S31"/>
    <mergeCell ref="T30:U31"/>
    <mergeCell ref="P32:Q33"/>
    <mergeCell ref="R32:S33"/>
    <mergeCell ref="T32:U33"/>
    <mergeCell ref="V42:W43"/>
    <mergeCell ref="X42:Y43"/>
    <mergeCell ref="Z42:AA43"/>
    <mergeCell ref="V44:W45"/>
    <mergeCell ref="X44:Y45"/>
    <mergeCell ref="Z44:AA45"/>
    <mergeCell ref="V38:W39"/>
    <mergeCell ref="X38:Y39"/>
    <mergeCell ref="Z38:AA39"/>
    <mergeCell ref="V40:W41"/>
    <mergeCell ref="X40:Y41"/>
    <mergeCell ref="Z40:AA41"/>
    <mergeCell ref="N40:O41"/>
    <mergeCell ref="J34:K35"/>
    <mergeCell ref="L34:M35"/>
    <mergeCell ref="N34:O35"/>
    <mergeCell ref="J36:K37"/>
    <mergeCell ref="L36:M37"/>
    <mergeCell ref="N36:O37"/>
    <mergeCell ref="J30:K31"/>
    <mergeCell ref="L30:M31"/>
    <mergeCell ref="N30:O31"/>
    <mergeCell ref="J32:K33"/>
    <mergeCell ref="L32:M33"/>
    <mergeCell ref="N32:O33"/>
    <mergeCell ref="B2:I4"/>
    <mergeCell ref="P42:Q43"/>
    <mergeCell ref="R42:S43"/>
    <mergeCell ref="T42:U43"/>
    <mergeCell ref="P44:Q45"/>
    <mergeCell ref="R44:S45"/>
    <mergeCell ref="T44:U45"/>
    <mergeCell ref="P38:Q39"/>
    <mergeCell ref="R38:S39"/>
    <mergeCell ref="T38:U39"/>
    <mergeCell ref="P40:Q41"/>
    <mergeCell ref="R40:S41"/>
    <mergeCell ref="T40:U41"/>
    <mergeCell ref="J42:K43"/>
    <mergeCell ref="L42:M43"/>
    <mergeCell ref="N42:O43"/>
    <mergeCell ref="J44:K45"/>
    <mergeCell ref="L44:M45"/>
    <mergeCell ref="N44:O45"/>
    <mergeCell ref="J38:K39"/>
    <mergeCell ref="L38:M39"/>
    <mergeCell ref="N38:O39"/>
    <mergeCell ref="J40:K41"/>
    <mergeCell ref="L40:M41"/>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M248"/>
  <sheetViews>
    <sheetView zoomScale="30" zoomScaleNormal="30" workbookViewId="0">
      <selection activeCell="J56" sqref="J56:O61"/>
    </sheetView>
  </sheetViews>
  <sheetFormatPr baseColWidth="10" defaultColWidth="11.42578125" defaultRowHeight="15" x14ac:dyDescent="0.25"/>
  <cols>
    <col min="2" max="18" width="5.7109375" customWidth="1"/>
    <col min="19" max="19" width="8.42578125" customWidth="1"/>
    <col min="20" max="23" width="5.7109375" customWidth="1"/>
    <col min="24" max="24" width="8.5703125" customWidth="1"/>
    <col min="25" max="26" width="5.7109375" customWidth="1"/>
    <col min="27" max="27" width="10.7109375" customWidth="1"/>
    <col min="28" max="28" width="5.7109375" customWidth="1"/>
    <col min="29" max="29" width="7.42578125" customWidth="1"/>
    <col min="30" max="33" width="5.7109375" customWidth="1"/>
    <col min="34" max="34" width="8.5703125" customWidth="1"/>
    <col min="35" max="39" width="5.7109375" customWidth="1"/>
    <col min="41" max="46" width="5.7109375" customWidth="1"/>
  </cols>
  <sheetData>
    <row r="1" spans="1:91" x14ac:dyDescent="0.25">
      <c r="A1" s="40"/>
      <c r="B1" s="40"/>
      <c r="C1" s="40"/>
      <c r="D1" s="40"/>
      <c r="E1" s="40"/>
      <c r="F1" s="40"/>
      <c r="G1" s="40"/>
      <c r="H1" s="40"/>
      <c r="I1" s="40"/>
      <c r="J1" s="40"/>
      <c r="K1" s="40"/>
      <c r="L1" s="40"/>
      <c r="M1" s="40"/>
      <c r="N1" s="40"/>
      <c r="O1" s="40"/>
      <c r="P1" s="40"/>
      <c r="Q1" s="40"/>
      <c r="R1" s="40"/>
      <c r="S1" s="40"/>
      <c r="T1" s="40"/>
      <c r="U1" s="40"/>
      <c r="V1" s="40"/>
      <c r="W1" s="40"/>
      <c r="X1" s="40"/>
      <c r="Y1" s="40"/>
      <c r="Z1" s="40"/>
      <c r="AA1" s="40"/>
      <c r="AB1" s="40"/>
      <c r="AC1" s="40"/>
      <c r="AD1" s="40"/>
      <c r="AE1" s="40"/>
      <c r="AF1" s="40"/>
      <c r="AG1" s="40"/>
      <c r="AH1" s="40"/>
      <c r="AI1" s="40"/>
      <c r="AJ1" s="40"/>
      <c r="AK1" s="40"/>
      <c r="AL1" s="40"/>
      <c r="AM1" s="40"/>
      <c r="AN1" s="40"/>
      <c r="AO1" s="40"/>
      <c r="AP1" s="40"/>
      <c r="AQ1" s="40"/>
      <c r="AR1" s="40"/>
      <c r="AS1" s="40"/>
      <c r="AT1" s="40"/>
      <c r="AU1" s="40"/>
      <c r="AV1" s="40"/>
      <c r="AW1" s="40"/>
      <c r="AX1" s="40"/>
      <c r="AY1" s="40"/>
      <c r="AZ1" s="40"/>
      <c r="BA1" s="40"/>
      <c r="BB1" s="40"/>
      <c r="BC1" s="40"/>
      <c r="BD1" s="40"/>
      <c r="BE1" s="40"/>
      <c r="BF1" s="40"/>
      <c r="BG1" s="40"/>
      <c r="BH1" s="40"/>
      <c r="BI1" s="40"/>
      <c r="BJ1" s="40"/>
      <c r="BK1" s="40"/>
      <c r="BL1" s="40"/>
      <c r="BM1" s="40"/>
      <c r="BN1" s="40"/>
      <c r="BO1" s="40"/>
      <c r="BP1" s="40"/>
      <c r="BQ1" s="40"/>
      <c r="BR1" s="40"/>
      <c r="BS1" s="40"/>
      <c r="BT1" s="40"/>
      <c r="BU1" s="40"/>
      <c r="BV1" s="40"/>
      <c r="BW1" s="40"/>
      <c r="BX1" s="40"/>
      <c r="BY1" s="40"/>
      <c r="BZ1" s="40"/>
      <c r="CA1" s="40"/>
      <c r="CB1" s="40"/>
      <c r="CC1" s="40"/>
      <c r="CD1" s="40"/>
      <c r="CE1" s="40"/>
      <c r="CF1" s="40"/>
      <c r="CG1" s="40"/>
      <c r="CH1" s="40"/>
      <c r="CI1" s="40"/>
      <c r="CJ1" s="40"/>
      <c r="CK1" s="40"/>
      <c r="CL1" s="40"/>
      <c r="CM1" s="40"/>
    </row>
    <row r="2" spans="1:91" ht="18" customHeight="1" x14ac:dyDescent="0.25">
      <c r="A2" s="40"/>
      <c r="B2" s="380" t="s">
        <v>251</v>
      </c>
      <c r="C2" s="381"/>
      <c r="D2" s="381"/>
      <c r="E2" s="381"/>
      <c r="F2" s="381"/>
      <c r="G2" s="381"/>
      <c r="H2" s="381"/>
      <c r="I2" s="381"/>
      <c r="J2" s="302" t="s">
        <v>144</v>
      </c>
      <c r="K2" s="302"/>
      <c r="L2" s="302"/>
      <c r="M2" s="302"/>
      <c r="N2" s="302"/>
      <c r="O2" s="302"/>
      <c r="P2" s="302"/>
      <c r="Q2" s="302"/>
      <c r="R2" s="302"/>
      <c r="S2" s="302"/>
      <c r="T2" s="302"/>
      <c r="U2" s="302"/>
      <c r="V2" s="302"/>
      <c r="W2" s="302"/>
      <c r="X2" s="302"/>
      <c r="Y2" s="302"/>
      <c r="Z2" s="302"/>
      <c r="AA2" s="302"/>
      <c r="AB2" s="302"/>
      <c r="AC2" s="302"/>
      <c r="AD2" s="302"/>
      <c r="AE2" s="302"/>
      <c r="AF2" s="302"/>
      <c r="AG2" s="302"/>
      <c r="AH2" s="302"/>
      <c r="AI2" s="302"/>
      <c r="AJ2" s="302"/>
      <c r="AK2" s="302"/>
      <c r="AL2" s="302"/>
      <c r="AM2" s="302"/>
      <c r="AN2" s="40"/>
      <c r="AO2" s="40"/>
      <c r="AP2" s="40"/>
      <c r="AQ2" s="40"/>
      <c r="AR2" s="40"/>
      <c r="AS2" s="40"/>
      <c r="AT2" s="40"/>
      <c r="AU2" s="40"/>
      <c r="AV2" s="40"/>
      <c r="AW2" s="40"/>
      <c r="AX2" s="40"/>
      <c r="AY2" s="40"/>
      <c r="AZ2" s="40"/>
      <c r="BA2" s="40"/>
      <c r="BB2" s="40"/>
      <c r="BC2" s="40"/>
      <c r="BD2" s="40"/>
      <c r="BE2" s="40"/>
      <c r="BF2" s="40"/>
      <c r="BG2" s="40"/>
      <c r="BH2" s="40"/>
      <c r="BI2" s="40"/>
      <c r="BJ2" s="40"/>
      <c r="BK2" s="40"/>
      <c r="BL2" s="40"/>
      <c r="BM2" s="40"/>
      <c r="BN2" s="40"/>
      <c r="BO2" s="40"/>
      <c r="BP2" s="40"/>
      <c r="BQ2" s="40"/>
      <c r="BR2" s="40"/>
      <c r="BS2" s="40"/>
      <c r="BT2" s="40"/>
      <c r="BU2" s="40"/>
      <c r="BV2" s="40"/>
      <c r="BW2" s="40"/>
      <c r="BX2" s="40"/>
      <c r="BY2" s="40"/>
      <c r="BZ2" s="40"/>
      <c r="CA2" s="40"/>
      <c r="CB2" s="40"/>
      <c r="CC2" s="40"/>
      <c r="CD2" s="40"/>
      <c r="CE2" s="40"/>
      <c r="CF2" s="40"/>
      <c r="CG2" s="40"/>
      <c r="CH2" s="40"/>
      <c r="CI2" s="40"/>
      <c r="CJ2" s="40"/>
      <c r="CK2" s="40"/>
      <c r="CL2" s="40"/>
      <c r="CM2" s="40"/>
    </row>
    <row r="3" spans="1:91" ht="18.75" customHeight="1" x14ac:dyDescent="0.25">
      <c r="A3" s="40"/>
      <c r="B3" s="381"/>
      <c r="C3" s="381"/>
      <c r="D3" s="381"/>
      <c r="E3" s="381"/>
      <c r="F3" s="381"/>
      <c r="G3" s="381"/>
      <c r="H3" s="381"/>
      <c r="I3" s="381"/>
      <c r="J3" s="302"/>
      <c r="K3" s="302"/>
      <c r="L3" s="302"/>
      <c r="M3" s="302"/>
      <c r="N3" s="302"/>
      <c r="O3" s="302"/>
      <c r="P3" s="302"/>
      <c r="Q3" s="302"/>
      <c r="R3" s="302"/>
      <c r="S3" s="302"/>
      <c r="T3" s="302"/>
      <c r="U3" s="302"/>
      <c r="V3" s="302"/>
      <c r="W3" s="302"/>
      <c r="X3" s="302"/>
      <c r="Y3" s="302"/>
      <c r="Z3" s="302"/>
      <c r="AA3" s="302"/>
      <c r="AB3" s="302"/>
      <c r="AC3" s="302"/>
      <c r="AD3" s="302"/>
      <c r="AE3" s="302"/>
      <c r="AF3" s="302"/>
      <c r="AG3" s="302"/>
      <c r="AH3" s="302"/>
      <c r="AI3" s="302"/>
      <c r="AJ3" s="302"/>
      <c r="AK3" s="302"/>
      <c r="AL3" s="302"/>
      <c r="AM3" s="302"/>
      <c r="AN3" s="40"/>
      <c r="AO3" s="40"/>
      <c r="AP3" s="40"/>
      <c r="AQ3" s="40"/>
      <c r="AR3" s="40"/>
      <c r="AS3" s="40"/>
      <c r="AT3" s="40"/>
      <c r="AU3" s="40"/>
      <c r="AV3" s="40"/>
      <c r="AW3" s="40"/>
      <c r="AX3" s="40"/>
      <c r="AY3" s="40"/>
      <c r="AZ3" s="40"/>
      <c r="BA3" s="40"/>
      <c r="BB3" s="40"/>
      <c r="BC3" s="40"/>
      <c r="BD3" s="40"/>
      <c r="BE3" s="40"/>
      <c r="BF3" s="40"/>
      <c r="BG3" s="40"/>
      <c r="BH3" s="40"/>
      <c r="BI3" s="40"/>
      <c r="BJ3" s="40"/>
      <c r="BK3" s="40"/>
      <c r="BL3" s="40"/>
      <c r="BM3" s="40"/>
      <c r="BN3" s="40"/>
      <c r="BO3" s="40"/>
      <c r="BP3" s="40"/>
      <c r="BQ3" s="40"/>
      <c r="BR3" s="40"/>
      <c r="BS3" s="40"/>
      <c r="BT3" s="40"/>
      <c r="BU3" s="40"/>
      <c r="BV3" s="40"/>
      <c r="BW3" s="40"/>
      <c r="BX3" s="40"/>
      <c r="BY3" s="40"/>
      <c r="BZ3" s="40"/>
      <c r="CA3" s="40"/>
      <c r="CB3" s="40"/>
      <c r="CC3" s="40"/>
      <c r="CD3" s="40"/>
      <c r="CE3" s="40"/>
      <c r="CF3" s="40"/>
      <c r="CG3" s="40"/>
      <c r="CH3" s="40"/>
      <c r="CI3" s="40"/>
      <c r="CJ3" s="40"/>
      <c r="CK3" s="40"/>
      <c r="CL3" s="40"/>
      <c r="CM3" s="40"/>
    </row>
    <row r="4" spans="1:91" ht="15" customHeight="1" x14ac:dyDescent="0.25">
      <c r="A4" s="40"/>
      <c r="B4" s="381"/>
      <c r="C4" s="381"/>
      <c r="D4" s="381"/>
      <c r="E4" s="381"/>
      <c r="F4" s="381"/>
      <c r="G4" s="381"/>
      <c r="H4" s="381"/>
      <c r="I4" s="381"/>
      <c r="J4" s="302"/>
      <c r="K4" s="302"/>
      <c r="L4" s="302"/>
      <c r="M4" s="302"/>
      <c r="N4" s="302"/>
      <c r="O4" s="302"/>
      <c r="P4" s="302"/>
      <c r="Q4" s="302"/>
      <c r="R4" s="302"/>
      <c r="S4" s="302"/>
      <c r="T4" s="302"/>
      <c r="U4" s="302"/>
      <c r="V4" s="302"/>
      <c r="W4" s="302"/>
      <c r="X4" s="302"/>
      <c r="Y4" s="302"/>
      <c r="Z4" s="302"/>
      <c r="AA4" s="302"/>
      <c r="AB4" s="302"/>
      <c r="AC4" s="302"/>
      <c r="AD4" s="302"/>
      <c r="AE4" s="302"/>
      <c r="AF4" s="302"/>
      <c r="AG4" s="302"/>
      <c r="AH4" s="302"/>
      <c r="AI4" s="302"/>
      <c r="AJ4" s="302"/>
      <c r="AK4" s="302"/>
      <c r="AL4" s="302"/>
      <c r="AM4" s="302"/>
      <c r="AN4" s="40"/>
      <c r="AO4" s="40"/>
      <c r="AP4" s="40"/>
      <c r="AQ4" s="40"/>
      <c r="AR4" s="40"/>
      <c r="AS4" s="40"/>
      <c r="AT4" s="40"/>
      <c r="AU4" s="40"/>
      <c r="AV4" s="40"/>
      <c r="AW4" s="40"/>
      <c r="AX4" s="40"/>
      <c r="AY4" s="40"/>
      <c r="AZ4" s="40"/>
      <c r="BA4" s="40"/>
      <c r="BB4" s="40"/>
      <c r="BC4" s="40"/>
      <c r="BD4" s="40"/>
      <c r="BE4" s="40"/>
      <c r="BF4" s="40"/>
      <c r="BG4" s="40"/>
      <c r="BH4" s="40"/>
      <c r="BI4" s="40"/>
      <c r="BJ4" s="40"/>
      <c r="BK4" s="40"/>
      <c r="BL4" s="40"/>
      <c r="BM4" s="40"/>
      <c r="BN4" s="40"/>
      <c r="BO4" s="40"/>
      <c r="BP4" s="40"/>
      <c r="BQ4" s="40"/>
      <c r="BR4" s="40"/>
      <c r="BS4" s="40"/>
      <c r="BT4" s="40"/>
      <c r="BU4" s="40"/>
      <c r="BV4" s="40"/>
      <c r="BW4" s="40"/>
      <c r="BX4" s="40"/>
      <c r="BY4" s="40"/>
      <c r="BZ4" s="40"/>
      <c r="CA4" s="40"/>
      <c r="CB4" s="40"/>
      <c r="CC4" s="40"/>
      <c r="CD4" s="40"/>
      <c r="CE4" s="40"/>
      <c r="CF4" s="40"/>
      <c r="CG4" s="40"/>
      <c r="CH4" s="40"/>
      <c r="CI4" s="40"/>
      <c r="CJ4" s="40"/>
      <c r="CK4" s="40"/>
      <c r="CL4" s="40"/>
      <c r="CM4" s="40"/>
    </row>
    <row r="5" spans="1:91" ht="15.75" thickBot="1" x14ac:dyDescent="0.3">
      <c r="A5" s="40"/>
      <c r="B5" s="40"/>
      <c r="C5" s="40"/>
      <c r="D5" s="40"/>
      <c r="E5" s="40"/>
      <c r="F5" s="40"/>
      <c r="G5" s="40"/>
      <c r="H5" s="40"/>
      <c r="I5" s="40"/>
      <c r="J5" s="40"/>
      <c r="K5" s="40"/>
      <c r="L5" s="40"/>
      <c r="M5" s="40"/>
      <c r="N5" s="40"/>
      <c r="O5" s="40"/>
      <c r="P5" s="40"/>
      <c r="Q5" s="40"/>
      <c r="R5" s="40"/>
      <c r="S5" s="40"/>
      <c r="T5" s="40"/>
      <c r="U5" s="40"/>
      <c r="V5" s="40"/>
      <c r="W5" s="40"/>
      <c r="X5" s="40"/>
      <c r="Y5" s="40"/>
      <c r="Z5" s="40"/>
      <c r="AA5" s="40"/>
      <c r="AB5" s="40"/>
      <c r="AC5" s="40"/>
      <c r="AD5" s="40"/>
      <c r="AE5" s="40"/>
      <c r="AF5" s="40"/>
      <c r="AG5" s="40"/>
      <c r="AH5" s="40"/>
      <c r="AI5" s="40"/>
      <c r="AJ5" s="40"/>
      <c r="AK5" s="40"/>
      <c r="AL5" s="40"/>
      <c r="AM5" s="40"/>
      <c r="AN5" s="40"/>
      <c r="AO5" s="40"/>
      <c r="AP5" s="40"/>
      <c r="AQ5" s="40"/>
      <c r="AR5" s="40"/>
      <c r="AS5" s="40"/>
      <c r="AT5" s="40"/>
      <c r="AU5" s="40"/>
      <c r="AV5" s="40"/>
      <c r="AW5" s="40"/>
      <c r="AX5" s="40"/>
      <c r="AY5" s="40"/>
      <c r="AZ5" s="40"/>
      <c r="BA5" s="40"/>
      <c r="BB5" s="40"/>
      <c r="BC5" s="40"/>
      <c r="BD5" s="40"/>
      <c r="BE5" s="40"/>
      <c r="BF5" s="40"/>
      <c r="BG5" s="40"/>
      <c r="BH5" s="40"/>
      <c r="BI5" s="40"/>
      <c r="BJ5" s="40"/>
      <c r="BK5" s="40"/>
      <c r="BL5" s="40"/>
      <c r="BM5" s="40"/>
      <c r="BN5" s="40"/>
      <c r="BO5" s="40"/>
      <c r="BP5" s="40"/>
      <c r="BQ5" s="40"/>
      <c r="BR5" s="40"/>
      <c r="BS5" s="40"/>
      <c r="BT5" s="40"/>
      <c r="BU5" s="40"/>
    </row>
    <row r="6" spans="1:91" ht="15" customHeight="1" x14ac:dyDescent="0.25">
      <c r="A6" s="40"/>
      <c r="B6" s="313" t="s">
        <v>237</v>
      </c>
      <c r="C6" s="313"/>
      <c r="D6" s="314"/>
      <c r="E6" s="351" t="s">
        <v>238</v>
      </c>
      <c r="F6" s="352"/>
      <c r="G6" s="352"/>
      <c r="H6" s="352"/>
      <c r="I6" s="353"/>
      <c r="J6" s="3" t="e">
        <f>IF(AND(#REF!="Muy Alta",#REF!="Leve"),CONCATENATE("R1C",#REF!),"")</f>
        <v>#REF!</v>
      </c>
      <c r="K6" s="4" t="e">
        <f>IF(AND(#REF!="Muy Alta",#REF!="Leve"),CONCATENATE("R1C",#REF!),"")</f>
        <v>#REF!</v>
      </c>
      <c r="L6" s="4" t="e">
        <f>IF(AND(#REF!="Muy Alta",#REF!="Leve"),CONCATENATE("R1C",#REF!),"")</f>
        <v>#REF!</v>
      </c>
      <c r="M6" s="4" t="e">
        <f>IF(AND(#REF!="Muy Alta",#REF!="Leve"),CONCATENATE("R1C",#REF!),"")</f>
        <v>#REF!</v>
      </c>
      <c r="N6" s="4" t="e">
        <f>IF(AND(#REF!="Muy Alta",#REF!="Leve"),CONCATENATE("R1C",#REF!),"")</f>
        <v>#REF!</v>
      </c>
      <c r="O6" s="5" t="e">
        <f>IF(AND(#REF!="Muy Alta",#REF!="Leve"),CONCATENATE("R1C",#REF!),"")</f>
        <v>#REF!</v>
      </c>
      <c r="P6" s="3" t="e">
        <f>IF(AND(#REF!="Muy Alta",#REF!="Menor"),CONCATENATE("R1C",#REF!),"")</f>
        <v>#REF!</v>
      </c>
      <c r="Q6" s="4" t="e">
        <f>IF(AND(#REF!="Muy Alta",#REF!="Menor"),CONCATENATE("R1C",#REF!),"")</f>
        <v>#REF!</v>
      </c>
      <c r="R6" s="4" t="e">
        <f>IF(AND(#REF!="Muy Alta",#REF!="Menor"),CONCATENATE("R1C",#REF!),"")</f>
        <v>#REF!</v>
      </c>
      <c r="S6" s="4" t="e">
        <f>IF(AND(#REF!="Muy Alta",#REF!="Menor"),CONCATENATE("R1C",#REF!),"")</f>
        <v>#REF!</v>
      </c>
      <c r="T6" s="4" t="e">
        <f>IF(AND(#REF!="Muy Alta",#REF!="Menor"),CONCATENATE("R1C",#REF!),"")</f>
        <v>#REF!</v>
      </c>
      <c r="U6" s="5" t="e">
        <f>IF(AND(#REF!="Muy Alta",#REF!="Menor"),CONCATENATE("R1C",#REF!),"")</f>
        <v>#REF!</v>
      </c>
      <c r="V6" s="3" t="e">
        <f>IF(AND(#REF!="Muy Alta",#REF!="Moderado"),CONCATENATE("R1C",#REF!),"")</f>
        <v>#REF!</v>
      </c>
      <c r="W6" s="4" t="e">
        <f>IF(AND(#REF!="Muy Alta",#REF!="Moderado"),CONCATENATE("R1C",#REF!),"")</f>
        <v>#REF!</v>
      </c>
      <c r="X6" s="4" t="e">
        <f>IF(AND(#REF!="Muy Alta",#REF!="Moderado"),CONCATENATE("R1C",#REF!),"")</f>
        <v>#REF!</v>
      </c>
      <c r="Y6" s="4" t="e">
        <f>IF(AND(#REF!="Muy Alta",#REF!="Moderado"),CONCATENATE("R1C",#REF!),"")</f>
        <v>#REF!</v>
      </c>
      <c r="Z6" s="4" t="e">
        <f>IF(AND(#REF!="Muy Alta",#REF!="Moderado"),CONCATENATE("R1C",#REF!),"")</f>
        <v>#REF!</v>
      </c>
      <c r="AA6" s="5" t="e">
        <f>IF(AND(#REF!="Muy Alta",#REF!="Moderado"),CONCATENATE("R1C",#REF!),"")</f>
        <v>#REF!</v>
      </c>
      <c r="AB6" s="3" t="e">
        <f>IF(AND(#REF!="Muy Alta",#REF!="Mayor"),CONCATENATE("R1C",#REF!),"")</f>
        <v>#REF!</v>
      </c>
      <c r="AC6" s="4" t="e">
        <f>IF(AND(#REF!="Muy Alta",#REF!="Mayor"),CONCATENATE("R1C",#REF!),"")</f>
        <v>#REF!</v>
      </c>
      <c r="AD6" s="4" t="e">
        <f>IF(AND(#REF!="Muy Alta",#REF!="Mayor"),CONCATENATE("R1C",#REF!),"")</f>
        <v>#REF!</v>
      </c>
      <c r="AE6" s="4" t="e">
        <f>IF(AND(#REF!="Muy Alta",#REF!="Mayor"),CONCATENATE("R1C",#REF!),"")</f>
        <v>#REF!</v>
      </c>
      <c r="AF6" s="4" t="e">
        <f>IF(AND(#REF!="Muy Alta",#REF!="Mayor"),CONCATENATE("R1C",#REF!),"")</f>
        <v>#REF!</v>
      </c>
      <c r="AG6" s="5" t="e">
        <f>IF(AND(#REF!="Muy Alta",#REF!="Mayor"),CONCATENATE("R1C",#REF!),"")</f>
        <v>#REF!</v>
      </c>
      <c r="AH6" s="6" t="e">
        <f>IF(AND(#REF!="Muy Alta",#REF!="Catastrófico"),CONCATENATE("R1C",#REF!),"")</f>
        <v>#REF!</v>
      </c>
      <c r="AI6" s="7" t="e">
        <f>IF(AND(#REF!="Muy Alta",#REF!="Catastrófico"),CONCATENATE("R1C",#REF!),"")</f>
        <v>#REF!</v>
      </c>
      <c r="AJ6" s="7" t="e">
        <f>IF(AND(#REF!="Muy Alta",#REF!="Catastrófico"),CONCATENATE("R1C",#REF!),"")</f>
        <v>#REF!</v>
      </c>
      <c r="AK6" s="7" t="e">
        <f>IF(AND(#REF!="Muy Alta",#REF!="Catastrófico"),CONCATENATE("R1C",#REF!),"")</f>
        <v>#REF!</v>
      </c>
      <c r="AL6" s="7" t="e">
        <f>IF(AND(#REF!="Muy Alta",#REF!="Catastrófico"),CONCATENATE("R1C",#REF!),"")</f>
        <v>#REF!</v>
      </c>
      <c r="AM6" s="8" t="e">
        <f>IF(AND(#REF!="Muy Alta",#REF!="Catastrófico"),CONCATENATE("R1C",#REF!),"")</f>
        <v>#REF!</v>
      </c>
      <c r="AN6" s="40"/>
      <c r="AO6" s="371" t="s">
        <v>239</v>
      </c>
      <c r="AP6" s="372"/>
      <c r="AQ6" s="372"/>
      <c r="AR6" s="372"/>
      <c r="AS6" s="372"/>
      <c r="AT6" s="373"/>
      <c r="AU6" s="40"/>
      <c r="AV6" s="40"/>
      <c r="AW6" s="40"/>
      <c r="AX6" s="40"/>
      <c r="AY6" s="40"/>
      <c r="AZ6" s="40"/>
      <c r="BA6" s="40"/>
      <c r="BB6" s="40"/>
      <c r="BC6" s="40"/>
      <c r="BD6" s="40"/>
      <c r="BE6" s="40"/>
      <c r="BF6" s="40"/>
      <c r="BG6" s="40"/>
      <c r="BH6" s="40"/>
      <c r="BI6" s="40"/>
      <c r="BJ6" s="40"/>
      <c r="BK6" s="40"/>
      <c r="BL6" s="40"/>
      <c r="BM6" s="40"/>
      <c r="BN6" s="40"/>
      <c r="BO6" s="40"/>
      <c r="BP6" s="40"/>
      <c r="BQ6" s="40"/>
      <c r="BR6" s="40"/>
      <c r="BS6" s="40"/>
      <c r="BT6" s="40"/>
      <c r="BU6" s="40"/>
      <c r="BV6" s="40"/>
      <c r="BW6" s="40"/>
      <c r="BX6" s="40"/>
    </row>
    <row r="7" spans="1:91" ht="15" customHeight="1" x14ac:dyDescent="0.25">
      <c r="A7" s="40"/>
      <c r="B7" s="313"/>
      <c r="C7" s="313"/>
      <c r="D7" s="314"/>
      <c r="E7" s="354"/>
      <c r="F7" s="355"/>
      <c r="G7" s="355"/>
      <c r="H7" s="355"/>
      <c r="I7" s="356"/>
      <c r="J7" s="9" t="e">
        <f>IF(AND(#REF!="Muy Alta",#REF!="Leve"),CONCATENATE("R2C",#REF!),"")</f>
        <v>#REF!</v>
      </c>
      <c r="K7" s="10" t="e">
        <f>IF(AND(#REF!="Muy Alta",#REF!="Leve"),CONCATENATE("R2C",#REF!),"")</f>
        <v>#REF!</v>
      </c>
      <c r="L7" s="10" t="e">
        <f>IF(AND(#REF!="Muy Alta",#REF!="Leve"),CONCATENATE("R2C",#REF!),"")</f>
        <v>#REF!</v>
      </c>
      <c r="M7" s="10" t="e">
        <f>IF(AND(#REF!="Muy Alta",#REF!="Leve"),CONCATENATE("R2C",#REF!),"")</f>
        <v>#REF!</v>
      </c>
      <c r="N7" s="10" t="e">
        <f>IF(AND(#REF!="Muy Alta",#REF!="Leve"),CONCATENATE("R2C",#REF!),"")</f>
        <v>#REF!</v>
      </c>
      <c r="O7" s="11" t="e">
        <f>IF(AND(#REF!="Muy Alta",#REF!="Leve"),CONCATENATE("R2C",#REF!),"")</f>
        <v>#REF!</v>
      </c>
      <c r="P7" s="9" t="e">
        <f>IF(AND(#REF!="Muy Alta",#REF!="Menor"),CONCATENATE("R2C",#REF!),"")</f>
        <v>#REF!</v>
      </c>
      <c r="Q7" s="10" t="e">
        <f>IF(AND(#REF!="Muy Alta",#REF!="Menor"),CONCATENATE("R2C",#REF!),"")</f>
        <v>#REF!</v>
      </c>
      <c r="R7" s="10" t="e">
        <f>IF(AND(#REF!="Muy Alta",#REF!="Menor"),CONCATENATE("R2C",#REF!),"")</f>
        <v>#REF!</v>
      </c>
      <c r="S7" s="10" t="e">
        <f>IF(AND(#REF!="Muy Alta",#REF!="Menor"),CONCATENATE("R2C",#REF!),"")</f>
        <v>#REF!</v>
      </c>
      <c r="T7" s="10" t="e">
        <f>IF(AND(#REF!="Muy Alta",#REF!="Menor"),CONCATENATE("R2C",#REF!),"")</f>
        <v>#REF!</v>
      </c>
      <c r="U7" s="11" t="e">
        <f>IF(AND(#REF!="Muy Alta",#REF!="Menor"),CONCATENATE("R2C",#REF!),"")</f>
        <v>#REF!</v>
      </c>
      <c r="V7" s="9" t="e">
        <f>IF(AND(#REF!="Muy Alta",#REF!="Moderado"),CONCATENATE("R2C",#REF!),"")</f>
        <v>#REF!</v>
      </c>
      <c r="W7" s="10" t="e">
        <f>IF(AND(#REF!="Muy Alta",#REF!="Moderado"),CONCATENATE("R2C",#REF!),"")</f>
        <v>#REF!</v>
      </c>
      <c r="X7" s="10" t="e">
        <f>IF(AND(#REF!="Muy Alta",#REF!="Moderado"),CONCATENATE("R2C",#REF!),"")</f>
        <v>#REF!</v>
      </c>
      <c r="Y7" s="10" t="e">
        <f>IF(AND(#REF!="Muy Alta",#REF!="Moderado"),CONCATENATE("R2C",#REF!),"")</f>
        <v>#REF!</v>
      </c>
      <c r="Z7" s="10" t="e">
        <f>IF(AND(#REF!="Muy Alta",#REF!="Moderado"),CONCATENATE("R2C",#REF!),"")</f>
        <v>#REF!</v>
      </c>
      <c r="AA7" s="11" t="e">
        <f>IF(AND(#REF!="Muy Alta",#REF!="Moderado"),CONCATENATE("R2C",#REF!),"")</f>
        <v>#REF!</v>
      </c>
      <c r="AB7" s="9" t="e">
        <f>IF(AND(#REF!="Muy Alta",#REF!="Mayor"),CONCATENATE("R2C",#REF!),"")</f>
        <v>#REF!</v>
      </c>
      <c r="AC7" s="10" t="e">
        <f>IF(AND(#REF!="Muy Alta",#REF!="Mayor"),CONCATENATE("R2C",#REF!),"")</f>
        <v>#REF!</v>
      </c>
      <c r="AD7" s="10" t="e">
        <f>IF(AND(#REF!="Muy Alta",#REF!="Mayor"),CONCATENATE("R2C",#REF!),"")</f>
        <v>#REF!</v>
      </c>
      <c r="AE7" s="10" t="e">
        <f>IF(AND(#REF!="Muy Alta",#REF!="Mayor"),CONCATENATE("R2C",#REF!),"")</f>
        <v>#REF!</v>
      </c>
      <c r="AF7" s="10" t="e">
        <f>IF(AND(#REF!="Muy Alta",#REF!="Mayor"),CONCATENATE("R2C",#REF!),"")</f>
        <v>#REF!</v>
      </c>
      <c r="AG7" s="11" t="e">
        <f>IF(AND(#REF!="Muy Alta",#REF!="Mayor"),CONCATENATE("R2C",#REF!),"")</f>
        <v>#REF!</v>
      </c>
      <c r="AH7" s="12" t="e">
        <f>IF(AND(#REF!="Muy Alta",#REF!="Catastrófico"),CONCATENATE("R2C",#REF!),"")</f>
        <v>#REF!</v>
      </c>
      <c r="AI7" s="13" t="e">
        <f>IF(AND(#REF!="Muy Alta",#REF!="Catastrófico"),CONCATENATE("R2C",#REF!),"")</f>
        <v>#REF!</v>
      </c>
      <c r="AJ7" s="13" t="e">
        <f>IF(AND(#REF!="Muy Alta",#REF!="Catastrófico"),CONCATENATE("R2C",#REF!),"")</f>
        <v>#REF!</v>
      </c>
      <c r="AK7" s="13" t="e">
        <f>IF(AND(#REF!="Muy Alta",#REF!="Catastrófico"),CONCATENATE("R2C",#REF!),"")</f>
        <v>#REF!</v>
      </c>
      <c r="AL7" s="13" t="e">
        <f>IF(AND(#REF!="Muy Alta",#REF!="Catastrófico"),CONCATENATE("R2C",#REF!),"")</f>
        <v>#REF!</v>
      </c>
      <c r="AM7" s="14" t="e">
        <f>IF(AND(#REF!="Muy Alta",#REF!="Catastrófico"),CONCATENATE("R2C",#REF!),"")</f>
        <v>#REF!</v>
      </c>
      <c r="AN7" s="40"/>
      <c r="AO7" s="374"/>
      <c r="AP7" s="375"/>
      <c r="AQ7" s="375"/>
      <c r="AR7" s="375"/>
      <c r="AS7" s="375"/>
      <c r="AT7" s="376"/>
      <c r="AU7" s="40"/>
      <c r="AV7" s="40"/>
      <c r="AW7" s="40"/>
      <c r="AX7" s="40"/>
      <c r="AY7" s="40"/>
      <c r="AZ7" s="40"/>
      <c r="BA7" s="40"/>
      <c r="BB7" s="40"/>
      <c r="BC7" s="40"/>
      <c r="BD7" s="40"/>
      <c r="BE7" s="40"/>
      <c r="BF7" s="40"/>
      <c r="BG7" s="40"/>
      <c r="BH7" s="40"/>
      <c r="BI7" s="40"/>
      <c r="BJ7" s="40"/>
      <c r="BK7" s="40"/>
      <c r="BL7" s="40"/>
      <c r="BM7" s="40"/>
      <c r="BN7" s="40"/>
      <c r="BO7" s="40"/>
      <c r="BP7" s="40"/>
      <c r="BQ7" s="40"/>
      <c r="BR7" s="40"/>
      <c r="BS7" s="40"/>
      <c r="BT7" s="40"/>
      <c r="BU7" s="40"/>
      <c r="BV7" s="40"/>
      <c r="BW7" s="40"/>
      <c r="BX7" s="40"/>
    </row>
    <row r="8" spans="1:91" ht="15" customHeight="1" x14ac:dyDescent="0.25">
      <c r="A8" s="40"/>
      <c r="B8" s="313"/>
      <c r="C8" s="313"/>
      <c r="D8" s="314"/>
      <c r="E8" s="354"/>
      <c r="F8" s="355"/>
      <c r="G8" s="355"/>
      <c r="H8" s="355"/>
      <c r="I8" s="356"/>
      <c r="J8" s="9" t="e">
        <f>IF(AND(#REF!="Muy Alta",#REF!="Leve"),CONCATENATE("R3C",#REF!),"")</f>
        <v>#REF!</v>
      </c>
      <c r="K8" s="10" t="e">
        <f>IF(AND(#REF!="Muy Alta",#REF!="Leve"),CONCATENATE("R3C",#REF!),"")</f>
        <v>#REF!</v>
      </c>
      <c r="L8" s="10" t="e">
        <f>IF(AND(#REF!="Muy Alta",#REF!="Leve"),CONCATENATE("R3C",#REF!),"")</f>
        <v>#REF!</v>
      </c>
      <c r="M8" s="10" t="e">
        <f>IF(AND(#REF!="Muy Alta",#REF!="Leve"),CONCATENATE("R3C",#REF!),"")</f>
        <v>#REF!</v>
      </c>
      <c r="N8" s="10" t="e">
        <f>IF(AND(#REF!="Muy Alta",#REF!="Leve"),CONCATENATE("R3C",#REF!),"")</f>
        <v>#REF!</v>
      </c>
      <c r="O8" s="11" t="e">
        <f>IF(AND(#REF!="Muy Alta",#REF!="Leve"),CONCATENATE("R3C",#REF!),"")</f>
        <v>#REF!</v>
      </c>
      <c r="P8" s="9" t="e">
        <f>IF(AND(#REF!="Muy Alta",#REF!="Menor"),CONCATENATE("R3C",#REF!),"")</f>
        <v>#REF!</v>
      </c>
      <c r="Q8" s="10" t="e">
        <f>IF(AND(#REF!="Muy Alta",#REF!="Menor"),CONCATENATE("R3C",#REF!),"")</f>
        <v>#REF!</v>
      </c>
      <c r="R8" s="10" t="e">
        <f>IF(AND(#REF!="Muy Alta",#REF!="Menor"),CONCATENATE("R3C",#REF!),"")</f>
        <v>#REF!</v>
      </c>
      <c r="S8" s="10" t="e">
        <f>IF(AND(#REF!="Muy Alta",#REF!="Menor"),CONCATENATE("R3C",#REF!),"")</f>
        <v>#REF!</v>
      </c>
      <c r="T8" s="10" t="e">
        <f>IF(AND(#REF!="Muy Alta",#REF!="Menor"),CONCATENATE("R3C",#REF!),"")</f>
        <v>#REF!</v>
      </c>
      <c r="U8" s="11" t="e">
        <f>IF(AND(#REF!="Muy Alta",#REF!="Menor"),CONCATENATE("R3C",#REF!),"")</f>
        <v>#REF!</v>
      </c>
      <c r="V8" s="9" t="e">
        <f>IF(AND(#REF!="Muy Alta",#REF!="Moderado"),CONCATENATE("R3C",#REF!),"")</f>
        <v>#REF!</v>
      </c>
      <c r="W8" s="10" t="e">
        <f>IF(AND(#REF!="Muy Alta",#REF!="Moderado"),CONCATENATE("R3C",#REF!),"")</f>
        <v>#REF!</v>
      </c>
      <c r="X8" s="10" t="e">
        <f>IF(AND(#REF!="Muy Alta",#REF!="Moderado"),CONCATENATE("R3C",#REF!),"")</f>
        <v>#REF!</v>
      </c>
      <c r="Y8" s="10" t="e">
        <f>IF(AND(#REF!="Muy Alta",#REF!="Moderado"),CONCATENATE("R3C",#REF!),"")</f>
        <v>#REF!</v>
      </c>
      <c r="Z8" s="10" t="e">
        <f>IF(AND(#REF!="Muy Alta",#REF!="Moderado"),CONCATENATE("R3C",#REF!),"")</f>
        <v>#REF!</v>
      </c>
      <c r="AA8" s="11" t="e">
        <f>IF(AND(#REF!="Muy Alta",#REF!="Moderado"),CONCATENATE("R3C",#REF!),"")</f>
        <v>#REF!</v>
      </c>
      <c r="AB8" s="9" t="e">
        <f>IF(AND(#REF!="Muy Alta",#REF!="Mayor"),CONCATENATE("R3C",#REF!),"")</f>
        <v>#REF!</v>
      </c>
      <c r="AC8" s="10" t="e">
        <f>IF(AND(#REF!="Muy Alta",#REF!="Mayor"),CONCATENATE("R3C",#REF!),"")</f>
        <v>#REF!</v>
      </c>
      <c r="AD8" s="10" t="e">
        <f>IF(AND(#REF!="Muy Alta",#REF!="Mayor"),CONCATENATE("R3C",#REF!),"")</f>
        <v>#REF!</v>
      </c>
      <c r="AE8" s="10" t="e">
        <f>IF(AND(#REF!="Muy Alta",#REF!="Mayor"),CONCATENATE("R3C",#REF!),"")</f>
        <v>#REF!</v>
      </c>
      <c r="AF8" s="10" t="e">
        <f>IF(AND(#REF!="Muy Alta",#REF!="Mayor"),CONCATENATE("R3C",#REF!),"")</f>
        <v>#REF!</v>
      </c>
      <c r="AG8" s="11" t="e">
        <f>IF(AND(#REF!="Muy Alta",#REF!="Mayor"),CONCATENATE("R3C",#REF!),"")</f>
        <v>#REF!</v>
      </c>
      <c r="AH8" s="12" t="e">
        <f>IF(AND(#REF!="Muy Alta",#REF!="Catastrófico"),CONCATENATE("R3C",#REF!),"")</f>
        <v>#REF!</v>
      </c>
      <c r="AI8" s="13" t="e">
        <f>IF(AND(#REF!="Muy Alta",#REF!="Catastrófico"),CONCATENATE("R3C",#REF!),"")</f>
        <v>#REF!</v>
      </c>
      <c r="AJ8" s="13" t="e">
        <f>IF(AND(#REF!="Muy Alta",#REF!="Catastrófico"),CONCATENATE("R3C",#REF!),"")</f>
        <v>#REF!</v>
      </c>
      <c r="AK8" s="13" t="e">
        <f>IF(AND(#REF!="Muy Alta",#REF!="Catastrófico"),CONCATENATE("R3C",#REF!),"")</f>
        <v>#REF!</v>
      </c>
      <c r="AL8" s="13" t="e">
        <f>IF(AND(#REF!="Muy Alta",#REF!="Catastrófico"),CONCATENATE("R3C",#REF!),"")</f>
        <v>#REF!</v>
      </c>
      <c r="AM8" s="14" t="e">
        <f>IF(AND(#REF!="Muy Alta",#REF!="Catastrófico"),CONCATENATE("R3C",#REF!),"")</f>
        <v>#REF!</v>
      </c>
      <c r="AN8" s="40"/>
      <c r="AO8" s="374"/>
      <c r="AP8" s="375"/>
      <c r="AQ8" s="375"/>
      <c r="AR8" s="375"/>
      <c r="AS8" s="375"/>
      <c r="AT8" s="376"/>
      <c r="AU8" s="40"/>
      <c r="AV8" s="40"/>
      <c r="AW8" s="40"/>
      <c r="AX8" s="40"/>
      <c r="AY8" s="40"/>
      <c r="AZ8" s="40"/>
      <c r="BA8" s="40"/>
      <c r="BB8" s="40"/>
      <c r="BC8" s="40"/>
      <c r="BD8" s="40"/>
      <c r="BE8" s="40"/>
      <c r="BF8" s="40"/>
      <c r="BG8" s="40"/>
      <c r="BH8" s="40"/>
      <c r="BI8" s="40"/>
      <c r="BJ8" s="40"/>
      <c r="BK8" s="40"/>
      <c r="BL8" s="40"/>
      <c r="BM8" s="40"/>
      <c r="BN8" s="40"/>
      <c r="BO8" s="40"/>
      <c r="BP8" s="40"/>
      <c r="BQ8" s="40"/>
      <c r="BR8" s="40"/>
      <c r="BS8" s="40"/>
      <c r="BT8" s="40"/>
      <c r="BU8" s="40"/>
      <c r="BV8" s="40"/>
      <c r="BW8" s="40"/>
      <c r="BX8" s="40"/>
    </row>
    <row r="9" spans="1:91" ht="15" customHeight="1" x14ac:dyDescent="0.25">
      <c r="A9" s="40"/>
      <c r="B9" s="313"/>
      <c r="C9" s="313"/>
      <c r="D9" s="314"/>
      <c r="E9" s="354"/>
      <c r="F9" s="355"/>
      <c r="G9" s="355"/>
      <c r="H9" s="355"/>
      <c r="I9" s="356"/>
      <c r="J9" s="9" t="e">
        <f>IF(AND(#REF!="Muy Alta",#REF!="Leve"),CONCATENATE("R4C",#REF!),"")</f>
        <v>#REF!</v>
      </c>
      <c r="K9" s="10" t="e">
        <f>IF(AND(#REF!="Muy Alta",#REF!="Leve"),CONCATENATE("R4C",#REF!),"")</f>
        <v>#REF!</v>
      </c>
      <c r="L9" s="10" t="e">
        <f>IF(AND(#REF!="Muy Alta",#REF!="Leve"),CONCATENATE("R4C",#REF!),"")</f>
        <v>#REF!</v>
      </c>
      <c r="M9" s="10" t="e">
        <f>IF(AND(#REF!="Muy Alta",#REF!="Leve"),CONCATENATE("R4C",#REF!),"")</f>
        <v>#REF!</v>
      </c>
      <c r="N9" s="10" t="e">
        <f>IF(AND(#REF!="Muy Alta",#REF!="Leve"),CONCATENATE("R4C",#REF!),"")</f>
        <v>#REF!</v>
      </c>
      <c r="O9" s="11" t="e">
        <f>IF(AND(#REF!="Muy Alta",#REF!="Leve"),CONCATENATE("R4C",#REF!),"")</f>
        <v>#REF!</v>
      </c>
      <c r="P9" s="9" t="e">
        <f>IF(AND(#REF!="Muy Alta",#REF!="Menor"),CONCATENATE("R4C",#REF!),"")</f>
        <v>#REF!</v>
      </c>
      <c r="Q9" s="10" t="e">
        <f>IF(AND(#REF!="Muy Alta",#REF!="Menor"),CONCATENATE("R4C",#REF!),"")</f>
        <v>#REF!</v>
      </c>
      <c r="R9" s="10" t="e">
        <f>IF(AND(#REF!="Muy Alta",#REF!="Menor"),CONCATENATE("R4C",#REF!),"")</f>
        <v>#REF!</v>
      </c>
      <c r="S9" s="10" t="e">
        <f>IF(AND(#REF!="Muy Alta",#REF!="Menor"),CONCATENATE("R4C",#REF!),"")</f>
        <v>#REF!</v>
      </c>
      <c r="T9" s="10" t="e">
        <f>IF(AND(#REF!="Muy Alta",#REF!="Menor"),CONCATENATE("R4C",#REF!),"")</f>
        <v>#REF!</v>
      </c>
      <c r="U9" s="11" t="e">
        <f>IF(AND(#REF!="Muy Alta",#REF!="Menor"),CONCATENATE("R4C",#REF!),"")</f>
        <v>#REF!</v>
      </c>
      <c r="V9" s="9" t="e">
        <f>IF(AND(#REF!="Muy Alta",#REF!="Moderado"),CONCATENATE("R4C",#REF!),"")</f>
        <v>#REF!</v>
      </c>
      <c r="W9" s="10" t="e">
        <f>IF(AND(#REF!="Muy Alta",#REF!="Moderado"),CONCATENATE("R4C",#REF!),"")</f>
        <v>#REF!</v>
      </c>
      <c r="X9" s="10" t="e">
        <f>IF(AND(#REF!="Muy Alta",#REF!="Moderado"),CONCATENATE("R4C",#REF!),"")</f>
        <v>#REF!</v>
      </c>
      <c r="Y9" s="10" t="e">
        <f>IF(AND(#REF!="Muy Alta",#REF!="Moderado"),CONCATENATE("R4C",#REF!),"")</f>
        <v>#REF!</v>
      </c>
      <c r="Z9" s="10" t="e">
        <f>IF(AND(#REF!="Muy Alta",#REF!="Moderado"),CONCATENATE("R4C",#REF!),"")</f>
        <v>#REF!</v>
      </c>
      <c r="AA9" s="11" t="e">
        <f>IF(AND(#REF!="Muy Alta",#REF!="Moderado"),CONCATENATE("R4C",#REF!),"")</f>
        <v>#REF!</v>
      </c>
      <c r="AB9" s="9" t="e">
        <f>IF(AND(#REF!="Muy Alta",#REF!="Mayor"),CONCATENATE("R4C",#REF!),"")</f>
        <v>#REF!</v>
      </c>
      <c r="AC9" s="10" t="e">
        <f>IF(AND(#REF!="Muy Alta",#REF!="Mayor"),CONCATENATE("R4C",#REF!),"")</f>
        <v>#REF!</v>
      </c>
      <c r="AD9" s="10" t="e">
        <f>IF(AND(#REF!="Muy Alta",#REF!="Mayor"),CONCATENATE("R4C",#REF!),"")</f>
        <v>#REF!</v>
      </c>
      <c r="AE9" s="10" t="e">
        <f>IF(AND(#REF!="Muy Alta",#REF!="Mayor"),CONCATENATE("R4C",#REF!),"")</f>
        <v>#REF!</v>
      </c>
      <c r="AF9" s="10" t="e">
        <f>IF(AND(#REF!="Muy Alta",#REF!="Mayor"),CONCATENATE("R4C",#REF!),"")</f>
        <v>#REF!</v>
      </c>
      <c r="AG9" s="11" t="e">
        <f>IF(AND(#REF!="Muy Alta",#REF!="Mayor"),CONCATENATE("R4C",#REF!),"")</f>
        <v>#REF!</v>
      </c>
      <c r="AH9" s="12" t="e">
        <f>IF(AND(#REF!="Muy Alta",#REF!="Catastrófico"),CONCATENATE("R4C",#REF!),"")</f>
        <v>#REF!</v>
      </c>
      <c r="AI9" s="13" t="e">
        <f>IF(AND(#REF!="Muy Alta",#REF!="Catastrófico"),CONCATENATE("R4C",#REF!),"")</f>
        <v>#REF!</v>
      </c>
      <c r="AJ9" s="13" t="e">
        <f>IF(AND(#REF!="Muy Alta",#REF!="Catastrófico"),CONCATENATE("R4C",#REF!),"")</f>
        <v>#REF!</v>
      </c>
      <c r="AK9" s="13" t="e">
        <f>IF(AND(#REF!="Muy Alta",#REF!="Catastrófico"),CONCATENATE("R4C",#REF!),"")</f>
        <v>#REF!</v>
      </c>
      <c r="AL9" s="13" t="e">
        <f>IF(AND(#REF!="Muy Alta",#REF!="Catastrófico"),CONCATENATE("R4C",#REF!),"")</f>
        <v>#REF!</v>
      </c>
      <c r="AM9" s="14" t="e">
        <f>IF(AND(#REF!="Muy Alta",#REF!="Catastrófico"),CONCATENATE("R4C",#REF!),"")</f>
        <v>#REF!</v>
      </c>
      <c r="AN9" s="40"/>
      <c r="AO9" s="374"/>
      <c r="AP9" s="375"/>
      <c r="AQ9" s="375"/>
      <c r="AR9" s="375"/>
      <c r="AS9" s="375"/>
      <c r="AT9" s="376"/>
      <c r="AU9" s="40"/>
      <c r="AV9" s="40"/>
      <c r="AW9" s="40"/>
      <c r="AX9" s="40"/>
      <c r="AY9" s="40"/>
      <c r="AZ9" s="40"/>
      <c r="BA9" s="40"/>
      <c r="BB9" s="40"/>
      <c r="BC9" s="40"/>
      <c r="BD9" s="40"/>
      <c r="BE9" s="40"/>
      <c r="BF9" s="40"/>
      <c r="BG9" s="40"/>
      <c r="BH9" s="40"/>
      <c r="BI9" s="40"/>
      <c r="BJ9" s="40"/>
      <c r="BK9" s="40"/>
      <c r="BL9" s="40"/>
      <c r="BM9" s="40"/>
      <c r="BN9" s="40"/>
      <c r="BO9" s="40"/>
      <c r="BP9" s="40"/>
      <c r="BQ9" s="40"/>
      <c r="BR9" s="40"/>
      <c r="BS9" s="40"/>
      <c r="BT9" s="40"/>
      <c r="BU9" s="40"/>
      <c r="BV9" s="40"/>
      <c r="BW9" s="40"/>
      <c r="BX9" s="40"/>
    </row>
    <row r="10" spans="1:91" ht="15" customHeight="1" x14ac:dyDescent="0.25">
      <c r="A10" s="40"/>
      <c r="B10" s="313"/>
      <c r="C10" s="313"/>
      <c r="D10" s="314"/>
      <c r="E10" s="354"/>
      <c r="F10" s="355"/>
      <c r="G10" s="355"/>
      <c r="H10" s="355"/>
      <c r="I10" s="356"/>
      <c r="J10" s="9" t="e">
        <f>IF(AND(#REF!="Muy Alta",#REF!="Leve"),CONCATENATE("R5C",#REF!),"")</f>
        <v>#REF!</v>
      </c>
      <c r="K10" s="10" t="e">
        <f>IF(AND(#REF!="Muy Alta",#REF!="Leve"),CONCATENATE("R5C",#REF!),"")</f>
        <v>#REF!</v>
      </c>
      <c r="L10" s="10" t="e">
        <f>IF(AND(#REF!="Muy Alta",#REF!="Leve"),CONCATENATE("R5C",#REF!),"")</f>
        <v>#REF!</v>
      </c>
      <c r="M10" s="10" t="e">
        <f>IF(AND(#REF!="Muy Alta",#REF!="Leve"),CONCATENATE("R5C",#REF!),"")</f>
        <v>#REF!</v>
      </c>
      <c r="N10" s="10" t="e">
        <f>IF(AND(#REF!="Muy Alta",#REF!="Leve"),CONCATENATE("R5C",#REF!),"")</f>
        <v>#REF!</v>
      </c>
      <c r="O10" s="11" t="e">
        <f>IF(AND(#REF!="Muy Alta",#REF!="Leve"),CONCATENATE("R5C",#REF!),"")</f>
        <v>#REF!</v>
      </c>
      <c r="P10" s="9" t="e">
        <f>IF(AND(#REF!="Muy Alta",#REF!="Menor"),CONCATENATE("R5C",#REF!),"")</f>
        <v>#REF!</v>
      </c>
      <c r="Q10" s="10" t="e">
        <f>IF(AND(#REF!="Muy Alta",#REF!="Menor"),CONCATENATE("R5C",#REF!),"")</f>
        <v>#REF!</v>
      </c>
      <c r="R10" s="10" t="e">
        <f>IF(AND(#REF!="Muy Alta",#REF!="Menor"),CONCATENATE("R5C",#REF!),"")</f>
        <v>#REF!</v>
      </c>
      <c r="S10" s="10" t="e">
        <f>IF(AND(#REF!="Muy Alta",#REF!="Menor"),CONCATENATE("R5C",#REF!),"")</f>
        <v>#REF!</v>
      </c>
      <c r="T10" s="10" t="e">
        <f>IF(AND(#REF!="Muy Alta",#REF!="Menor"),CONCATENATE("R5C",#REF!),"")</f>
        <v>#REF!</v>
      </c>
      <c r="U10" s="11" t="e">
        <f>IF(AND(#REF!="Muy Alta",#REF!="Menor"),CONCATENATE("R5C",#REF!),"")</f>
        <v>#REF!</v>
      </c>
      <c r="V10" s="9" t="e">
        <f>IF(AND(#REF!="Muy Alta",#REF!="Moderado"),CONCATENATE("R5C",#REF!),"")</f>
        <v>#REF!</v>
      </c>
      <c r="W10" s="10" t="e">
        <f>IF(AND(#REF!="Muy Alta",#REF!="Moderado"),CONCATENATE("R5C",#REF!),"")</f>
        <v>#REF!</v>
      </c>
      <c r="X10" s="10" t="e">
        <f>IF(AND(#REF!="Muy Alta",#REF!="Moderado"),CONCATENATE("R5C",#REF!),"")</f>
        <v>#REF!</v>
      </c>
      <c r="Y10" s="10" t="e">
        <f>IF(AND(#REF!="Muy Alta",#REF!="Moderado"),CONCATENATE("R5C",#REF!),"")</f>
        <v>#REF!</v>
      </c>
      <c r="Z10" s="10" t="e">
        <f>IF(AND(#REF!="Muy Alta",#REF!="Moderado"),CONCATENATE("R5C",#REF!),"")</f>
        <v>#REF!</v>
      </c>
      <c r="AA10" s="11" t="e">
        <f>IF(AND(#REF!="Muy Alta",#REF!="Moderado"),CONCATENATE("R5C",#REF!),"")</f>
        <v>#REF!</v>
      </c>
      <c r="AB10" s="9" t="e">
        <f>IF(AND(#REF!="Muy Alta",#REF!="Mayor"),CONCATENATE("R5C",#REF!),"")</f>
        <v>#REF!</v>
      </c>
      <c r="AC10" s="10" t="e">
        <f>IF(AND(#REF!="Muy Alta",#REF!="Mayor"),CONCATENATE("R5C",#REF!),"")</f>
        <v>#REF!</v>
      </c>
      <c r="AD10" s="10" t="e">
        <f>IF(AND(#REF!="Muy Alta",#REF!="Mayor"),CONCATENATE("R5C",#REF!),"")</f>
        <v>#REF!</v>
      </c>
      <c r="AE10" s="10" t="e">
        <f>IF(AND(#REF!="Muy Alta",#REF!="Mayor"),CONCATENATE("R5C",#REF!),"")</f>
        <v>#REF!</v>
      </c>
      <c r="AF10" s="10" t="e">
        <f>IF(AND(#REF!="Muy Alta",#REF!="Mayor"),CONCATENATE("R5C",#REF!),"")</f>
        <v>#REF!</v>
      </c>
      <c r="AG10" s="11" t="e">
        <f>IF(AND(#REF!="Muy Alta",#REF!="Mayor"),CONCATENATE("R5C",#REF!),"")</f>
        <v>#REF!</v>
      </c>
      <c r="AH10" s="12" t="e">
        <f>IF(AND(#REF!="Muy Alta",#REF!="Catastrófico"),CONCATENATE("R5C",#REF!),"")</f>
        <v>#REF!</v>
      </c>
      <c r="AI10" s="13" t="e">
        <f>IF(AND(#REF!="Muy Alta",#REF!="Catastrófico"),CONCATENATE("R5C",#REF!),"")</f>
        <v>#REF!</v>
      </c>
      <c r="AJ10" s="13" t="e">
        <f>IF(AND(#REF!="Muy Alta",#REF!="Catastrófico"),CONCATENATE("R5C",#REF!),"")</f>
        <v>#REF!</v>
      </c>
      <c r="AK10" s="13" t="e">
        <f>IF(AND(#REF!="Muy Alta",#REF!="Catastrófico"),CONCATENATE("R5C",#REF!),"")</f>
        <v>#REF!</v>
      </c>
      <c r="AL10" s="13" t="e">
        <f>IF(AND(#REF!="Muy Alta",#REF!="Catastrófico"),CONCATENATE("R5C",#REF!),"")</f>
        <v>#REF!</v>
      </c>
      <c r="AM10" s="14" t="e">
        <f>IF(AND(#REF!="Muy Alta",#REF!="Catastrófico"),CONCATENATE("R5C",#REF!),"")</f>
        <v>#REF!</v>
      </c>
      <c r="AN10" s="40"/>
      <c r="AO10" s="374"/>
      <c r="AP10" s="375"/>
      <c r="AQ10" s="375"/>
      <c r="AR10" s="375"/>
      <c r="AS10" s="375"/>
      <c r="AT10" s="376"/>
      <c r="AU10" s="40"/>
      <c r="AV10" s="40"/>
      <c r="AW10" s="40"/>
      <c r="AX10" s="40"/>
      <c r="AY10" s="40"/>
      <c r="AZ10" s="40"/>
      <c r="BA10" s="40"/>
      <c r="BB10" s="40"/>
      <c r="BC10" s="40"/>
      <c r="BD10" s="40"/>
      <c r="BE10" s="40"/>
      <c r="BF10" s="40"/>
      <c r="BG10" s="40"/>
      <c r="BH10" s="40"/>
      <c r="BI10" s="40"/>
      <c r="BJ10" s="40"/>
      <c r="BK10" s="40"/>
      <c r="BL10" s="40"/>
      <c r="BM10" s="40"/>
      <c r="BN10" s="40"/>
      <c r="BO10" s="40"/>
      <c r="BP10" s="40"/>
      <c r="BQ10" s="40"/>
      <c r="BR10" s="40"/>
      <c r="BS10" s="40"/>
      <c r="BT10" s="40"/>
      <c r="BU10" s="40"/>
      <c r="BV10" s="40"/>
      <c r="BW10" s="40"/>
      <c r="BX10" s="40"/>
    </row>
    <row r="11" spans="1:91" ht="15" customHeight="1" x14ac:dyDescent="0.25">
      <c r="A11" s="40"/>
      <c r="B11" s="313"/>
      <c r="C11" s="313"/>
      <c r="D11" s="314"/>
      <c r="E11" s="354"/>
      <c r="F11" s="355"/>
      <c r="G11" s="355"/>
      <c r="H11" s="355"/>
      <c r="I11" s="356"/>
      <c r="J11" s="9" t="e">
        <f>IF(AND(#REF!="Muy Alta",#REF!="Leve"),CONCATENATE("R6C",#REF!),"")</f>
        <v>#REF!</v>
      </c>
      <c r="K11" s="10" t="e">
        <f>IF(AND(#REF!="Muy Alta",#REF!="Leve"),CONCATENATE("R6C",#REF!),"")</f>
        <v>#REF!</v>
      </c>
      <c r="L11" s="10" t="e">
        <f>IF(AND(#REF!="Muy Alta",#REF!="Leve"),CONCATENATE("R6C",#REF!),"")</f>
        <v>#REF!</v>
      </c>
      <c r="M11" s="10" t="e">
        <f>IF(AND(#REF!="Muy Alta",#REF!="Leve"),CONCATENATE("R6C",#REF!),"")</f>
        <v>#REF!</v>
      </c>
      <c r="N11" s="10" t="e">
        <f>IF(AND(#REF!="Muy Alta",#REF!="Leve"),CONCATENATE("R6C",#REF!),"")</f>
        <v>#REF!</v>
      </c>
      <c r="O11" s="11" t="e">
        <f>IF(AND(#REF!="Muy Alta",#REF!="Leve"),CONCATENATE("R6C",#REF!),"")</f>
        <v>#REF!</v>
      </c>
      <c r="P11" s="9" t="e">
        <f>IF(AND(#REF!="Muy Alta",#REF!="Menor"),CONCATENATE("R6C",#REF!),"")</f>
        <v>#REF!</v>
      </c>
      <c r="Q11" s="10" t="e">
        <f>IF(AND(#REF!="Muy Alta",#REF!="Menor"),CONCATENATE("R6C",#REF!),"")</f>
        <v>#REF!</v>
      </c>
      <c r="R11" s="10" t="e">
        <f>IF(AND(#REF!="Muy Alta",#REF!="Menor"),CONCATENATE("R6C",#REF!),"")</f>
        <v>#REF!</v>
      </c>
      <c r="S11" s="10" t="e">
        <f>IF(AND(#REF!="Muy Alta",#REF!="Menor"),CONCATENATE("R6C",#REF!),"")</f>
        <v>#REF!</v>
      </c>
      <c r="T11" s="10" t="e">
        <f>IF(AND(#REF!="Muy Alta",#REF!="Menor"),CONCATENATE("R6C",#REF!),"")</f>
        <v>#REF!</v>
      </c>
      <c r="U11" s="11" t="e">
        <f>IF(AND(#REF!="Muy Alta",#REF!="Menor"),CONCATENATE("R6C",#REF!),"")</f>
        <v>#REF!</v>
      </c>
      <c r="V11" s="9" t="e">
        <f>IF(AND(#REF!="Muy Alta",#REF!="Moderado"),CONCATENATE("R6C",#REF!),"")</f>
        <v>#REF!</v>
      </c>
      <c r="W11" s="10" t="e">
        <f>IF(AND(#REF!="Muy Alta",#REF!="Moderado"),CONCATENATE("R6C",#REF!),"")</f>
        <v>#REF!</v>
      </c>
      <c r="X11" s="10" t="e">
        <f>IF(AND(#REF!="Muy Alta",#REF!="Moderado"),CONCATENATE("R6C",#REF!),"")</f>
        <v>#REF!</v>
      </c>
      <c r="Y11" s="10" t="e">
        <f>IF(AND(#REF!="Muy Alta",#REF!="Moderado"),CONCATENATE("R6C",#REF!),"")</f>
        <v>#REF!</v>
      </c>
      <c r="Z11" s="10" t="e">
        <f>IF(AND(#REF!="Muy Alta",#REF!="Moderado"),CONCATENATE("R6C",#REF!),"")</f>
        <v>#REF!</v>
      </c>
      <c r="AA11" s="11" t="e">
        <f>IF(AND(#REF!="Muy Alta",#REF!="Moderado"),CONCATENATE("R6C",#REF!),"")</f>
        <v>#REF!</v>
      </c>
      <c r="AB11" s="9" t="e">
        <f>IF(AND(#REF!="Muy Alta",#REF!="Mayor"),CONCATENATE("R6C",#REF!),"")</f>
        <v>#REF!</v>
      </c>
      <c r="AC11" s="10" t="e">
        <f>IF(AND(#REF!="Muy Alta",#REF!="Mayor"),CONCATENATE("R6C",#REF!),"")</f>
        <v>#REF!</v>
      </c>
      <c r="AD11" s="10" t="e">
        <f>IF(AND(#REF!="Muy Alta",#REF!="Mayor"),CONCATENATE("R6C",#REF!),"")</f>
        <v>#REF!</v>
      </c>
      <c r="AE11" s="10" t="e">
        <f>IF(AND(#REF!="Muy Alta",#REF!="Mayor"),CONCATENATE("R6C",#REF!),"")</f>
        <v>#REF!</v>
      </c>
      <c r="AF11" s="10" t="e">
        <f>IF(AND(#REF!="Muy Alta",#REF!="Mayor"),CONCATENATE("R6C",#REF!),"")</f>
        <v>#REF!</v>
      </c>
      <c r="AG11" s="11" t="e">
        <f>IF(AND(#REF!="Muy Alta",#REF!="Mayor"),CONCATENATE("R6C",#REF!),"")</f>
        <v>#REF!</v>
      </c>
      <c r="AH11" s="12" t="e">
        <f>IF(AND(#REF!="Muy Alta",#REF!="Catastrófico"),CONCATENATE("R6C",#REF!),"")</f>
        <v>#REF!</v>
      </c>
      <c r="AI11" s="13" t="e">
        <f>IF(AND(#REF!="Muy Alta",#REF!="Catastrófico"),CONCATENATE("R6C",#REF!),"")</f>
        <v>#REF!</v>
      </c>
      <c r="AJ11" s="13" t="e">
        <f>IF(AND(#REF!="Muy Alta",#REF!="Catastrófico"),CONCATENATE("R6C",#REF!),"")</f>
        <v>#REF!</v>
      </c>
      <c r="AK11" s="13" t="e">
        <f>IF(AND(#REF!="Muy Alta",#REF!="Catastrófico"),CONCATENATE("R6C",#REF!),"")</f>
        <v>#REF!</v>
      </c>
      <c r="AL11" s="13" t="e">
        <f>IF(AND(#REF!="Muy Alta",#REF!="Catastrófico"),CONCATENATE("R6C",#REF!),"")</f>
        <v>#REF!</v>
      </c>
      <c r="AM11" s="14" t="e">
        <f>IF(AND(#REF!="Muy Alta",#REF!="Catastrófico"),CONCATENATE("R6C",#REF!),"")</f>
        <v>#REF!</v>
      </c>
      <c r="AN11" s="40"/>
      <c r="AO11" s="374"/>
      <c r="AP11" s="375"/>
      <c r="AQ11" s="375"/>
      <c r="AR11" s="375"/>
      <c r="AS11" s="375"/>
      <c r="AT11" s="376"/>
      <c r="AU11" s="40"/>
      <c r="AV11" s="40"/>
      <c r="AW11" s="40"/>
      <c r="AX11" s="40"/>
      <c r="AY11" s="40"/>
      <c r="AZ11" s="40"/>
      <c r="BA11" s="40"/>
      <c r="BB11" s="40"/>
      <c r="BC11" s="40"/>
      <c r="BD11" s="40"/>
      <c r="BE11" s="40"/>
      <c r="BF11" s="40"/>
      <c r="BG11" s="40"/>
      <c r="BH11" s="40"/>
      <c r="BI11" s="40"/>
      <c r="BJ11" s="40"/>
      <c r="BK11" s="40"/>
      <c r="BL11" s="40"/>
      <c r="BM11" s="40"/>
      <c r="BN11" s="40"/>
      <c r="BO11" s="40"/>
      <c r="BP11" s="40"/>
      <c r="BQ11" s="40"/>
      <c r="BR11" s="40"/>
      <c r="BS11" s="40"/>
      <c r="BT11" s="40"/>
      <c r="BU11" s="40"/>
      <c r="BV11" s="40"/>
      <c r="BW11" s="40"/>
      <c r="BX11" s="40"/>
    </row>
    <row r="12" spans="1:91" ht="15" customHeight="1" x14ac:dyDescent="0.25">
      <c r="A12" s="40"/>
      <c r="B12" s="313"/>
      <c r="C12" s="313"/>
      <c r="D12" s="314"/>
      <c r="E12" s="354"/>
      <c r="F12" s="355"/>
      <c r="G12" s="355"/>
      <c r="H12" s="355"/>
      <c r="I12" s="356"/>
      <c r="J12" s="9" t="e">
        <f>IF(AND(#REF!="Muy Alta",#REF!="Leve"),CONCATENATE("R7C",#REF!),"")</f>
        <v>#REF!</v>
      </c>
      <c r="K12" s="10" t="e">
        <f>IF(AND(#REF!="Muy Alta",#REF!="Leve"),CONCATENATE("R7C",#REF!),"")</f>
        <v>#REF!</v>
      </c>
      <c r="L12" s="10" t="e">
        <f>IF(AND(#REF!="Muy Alta",#REF!="Leve"),CONCATENATE("R7C",#REF!),"")</f>
        <v>#REF!</v>
      </c>
      <c r="M12" s="10" t="e">
        <f>IF(AND(#REF!="Muy Alta",#REF!="Leve"),CONCATENATE("R7C",#REF!),"")</f>
        <v>#REF!</v>
      </c>
      <c r="N12" s="10" t="e">
        <f>IF(AND(#REF!="Muy Alta",#REF!="Leve"),CONCATENATE("R7C",#REF!),"")</f>
        <v>#REF!</v>
      </c>
      <c r="O12" s="11" t="e">
        <f>IF(AND(#REF!="Muy Alta",#REF!="Leve"),CONCATENATE("R7C",#REF!),"")</f>
        <v>#REF!</v>
      </c>
      <c r="P12" s="9" t="e">
        <f>IF(AND(#REF!="Muy Alta",#REF!="Menor"),CONCATENATE("R7C",#REF!),"")</f>
        <v>#REF!</v>
      </c>
      <c r="Q12" s="10" t="e">
        <f>IF(AND(#REF!="Muy Alta",#REF!="Menor"),CONCATENATE("R7C",#REF!),"")</f>
        <v>#REF!</v>
      </c>
      <c r="R12" s="10" t="e">
        <f>IF(AND(#REF!="Muy Alta",#REF!="Menor"),CONCATENATE("R7C",#REF!),"")</f>
        <v>#REF!</v>
      </c>
      <c r="S12" s="10" t="e">
        <f>IF(AND(#REF!="Muy Alta",#REF!="Menor"),CONCATENATE("R7C",#REF!),"")</f>
        <v>#REF!</v>
      </c>
      <c r="T12" s="10" t="e">
        <f>IF(AND(#REF!="Muy Alta",#REF!="Menor"),CONCATENATE("R7C",#REF!),"")</f>
        <v>#REF!</v>
      </c>
      <c r="U12" s="11" t="e">
        <f>IF(AND(#REF!="Muy Alta",#REF!="Menor"),CONCATENATE("R7C",#REF!),"")</f>
        <v>#REF!</v>
      </c>
      <c r="V12" s="9" t="e">
        <f>IF(AND(#REF!="Muy Alta",#REF!="Moderado"),CONCATENATE("R7C",#REF!),"")</f>
        <v>#REF!</v>
      </c>
      <c r="W12" s="10" t="e">
        <f>IF(AND(#REF!="Muy Alta",#REF!="Moderado"),CONCATENATE("R7C",#REF!),"")</f>
        <v>#REF!</v>
      </c>
      <c r="X12" s="10" t="e">
        <f>IF(AND(#REF!="Muy Alta",#REF!="Moderado"),CONCATENATE("R7C",#REF!),"")</f>
        <v>#REF!</v>
      </c>
      <c r="Y12" s="10" t="e">
        <f>IF(AND(#REF!="Muy Alta",#REF!="Moderado"),CONCATENATE("R7C",#REF!),"")</f>
        <v>#REF!</v>
      </c>
      <c r="Z12" s="10" t="e">
        <f>IF(AND(#REF!="Muy Alta",#REF!="Moderado"),CONCATENATE("R7C",#REF!),"")</f>
        <v>#REF!</v>
      </c>
      <c r="AA12" s="11" t="e">
        <f>IF(AND(#REF!="Muy Alta",#REF!="Moderado"),CONCATENATE("R7C",#REF!),"")</f>
        <v>#REF!</v>
      </c>
      <c r="AB12" s="9" t="e">
        <f>IF(AND(#REF!="Muy Alta",#REF!="Mayor"),CONCATENATE("R7C",#REF!),"")</f>
        <v>#REF!</v>
      </c>
      <c r="AC12" s="10" t="e">
        <f>IF(AND(#REF!="Muy Alta",#REF!="Mayor"),CONCATENATE("R7C",#REF!),"")</f>
        <v>#REF!</v>
      </c>
      <c r="AD12" s="10" t="e">
        <f>IF(AND(#REF!="Muy Alta",#REF!="Mayor"),CONCATENATE("R7C",#REF!),"")</f>
        <v>#REF!</v>
      </c>
      <c r="AE12" s="10" t="e">
        <f>IF(AND(#REF!="Muy Alta",#REF!="Mayor"),CONCATENATE("R7C",#REF!),"")</f>
        <v>#REF!</v>
      </c>
      <c r="AF12" s="10" t="e">
        <f>IF(AND(#REF!="Muy Alta",#REF!="Mayor"),CONCATENATE("R7C",#REF!),"")</f>
        <v>#REF!</v>
      </c>
      <c r="AG12" s="11" t="e">
        <f>IF(AND(#REF!="Muy Alta",#REF!="Mayor"),CONCATENATE("R7C",#REF!),"")</f>
        <v>#REF!</v>
      </c>
      <c r="AH12" s="12" t="e">
        <f>IF(AND(#REF!="Muy Alta",#REF!="Catastrófico"),CONCATENATE("R7C",#REF!),"")</f>
        <v>#REF!</v>
      </c>
      <c r="AI12" s="13" t="e">
        <f>IF(AND(#REF!="Muy Alta",#REF!="Catastrófico"),CONCATENATE("R7C",#REF!),"")</f>
        <v>#REF!</v>
      </c>
      <c r="AJ12" s="13" t="e">
        <f>IF(AND(#REF!="Muy Alta",#REF!="Catastrófico"),CONCATENATE("R7C",#REF!),"")</f>
        <v>#REF!</v>
      </c>
      <c r="AK12" s="13" t="e">
        <f>IF(AND(#REF!="Muy Alta",#REF!="Catastrófico"),CONCATENATE("R7C",#REF!),"")</f>
        <v>#REF!</v>
      </c>
      <c r="AL12" s="13" t="e">
        <f>IF(AND(#REF!="Muy Alta",#REF!="Catastrófico"),CONCATENATE("R7C",#REF!),"")</f>
        <v>#REF!</v>
      </c>
      <c r="AM12" s="14" t="e">
        <f>IF(AND(#REF!="Muy Alta",#REF!="Catastrófico"),CONCATENATE("R7C",#REF!),"")</f>
        <v>#REF!</v>
      </c>
      <c r="AN12" s="40"/>
      <c r="AO12" s="374"/>
      <c r="AP12" s="375"/>
      <c r="AQ12" s="375"/>
      <c r="AR12" s="375"/>
      <c r="AS12" s="375"/>
      <c r="AT12" s="376"/>
      <c r="AU12" s="40"/>
      <c r="AV12" s="40"/>
      <c r="AW12" s="40"/>
      <c r="AX12" s="40"/>
      <c r="AY12" s="40"/>
      <c r="AZ12" s="40"/>
      <c r="BA12" s="40"/>
      <c r="BB12" s="40"/>
      <c r="BC12" s="40"/>
      <c r="BD12" s="40"/>
      <c r="BE12" s="40"/>
      <c r="BF12" s="40"/>
      <c r="BG12" s="40"/>
      <c r="BH12" s="40"/>
      <c r="BI12" s="40"/>
      <c r="BJ12" s="40"/>
      <c r="BK12" s="40"/>
      <c r="BL12" s="40"/>
      <c r="BM12" s="40"/>
      <c r="BN12" s="40"/>
      <c r="BO12" s="40"/>
      <c r="BP12" s="40"/>
      <c r="BQ12" s="40"/>
      <c r="BR12" s="40"/>
      <c r="BS12" s="40"/>
      <c r="BT12" s="40"/>
      <c r="BU12" s="40"/>
      <c r="BV12" s="40"/>
      <c r="BW12" s="40"/>
      <c r="BX12" s="40"/>
    </row>
    <row r="13" spans="1:91" ht="15" customHeight="1" x14ac:dyDescent="0.25">
      <c r="A13" s="40"/>
      <c r="B13" s="313"/>
      <c r="C13" s="313"/>
      <c r="D13" s="314"/>
      <c r="E13" s="354"/>
      <c r="F13" s="355"/>
      <c r="G13" s="355"/>
      <c r="H13" s="355"/>
      <c r="I13" s="356"/>
      <c r="J13" s="9" t="e">
        <f>IF(AND(#REF!="Muy Alta",#REF!="Leve"),CONCATENATE("R8C",#REF!),"")</f>
        <v>#REF!</v>
      </c>
      <c r="K13" s="10" t="e">
        <f>IF(AND(#REF!="Muy Alta",#REF!="Leve"),CONCATENATE("R8C",#REF!),"")</f>
        <v>#REF!</v>
      </c>
      <c r="L13" s="10" t="e">
        <f>IF(AND(#REF!="Muy Alta",#REF!="Leve"),CONCATENATE("R8C",#REF!),"")</f>
        <v>#REF!</v>
      </c>
      <c r="M13" s="10" t="e">
        <f>IF(AND(#REF!="Muy Alta",#REF!="Leve"),CONCATENATE("R8C",#REF!),"")</f>
        <v>#REF!</v>
      </c>
      <c r="N13" s="10" t="e">
        <f>IF(AND(#REF!="Muy Alta",#REF!="Leve"),CONCATENATE("R8C",#REF!),"")</f>
        <v>#REF!</v>
      </c>
      <c r="O13" s="11" t="e">
        <f>IF(AND(#REF!="Muy Alta",#REF!="Leve"),CONCATENATE("R8C",#REF!),"")</f>
        <v>#REF!</v>
      </c>
      <c r="P13" s="9" t="e">
        <f>IF(AND(#REF!="Muy Alta",#REF!="Menor"),CONCATENATE("R8C",#REF!),"")</f>
        <v>#REF!</v>
      </c>
      <c r="Q13" s="10" t="e">
        <f>IF(AND(#REF!="Muy Alta",#REF!="Menor"),CONCATENATE("R8C",#REF!),"")</f>
        <v>#REF!</v>
      </c>
      <c r="R13" s="10" t="e">
        <f>IF(AND(#REF!="Muy Alta",#REF!="Menor"),CONCATENATE("R8C",#REF!),"")</f>
        <v>#REF!</v>
      </c>
      <c r="S13" s="10" t="e">
        <f>IF(AND(#REF!="Muy Alta",#REF!="Menor"),CONCATENATE("R8C",#REF!),"")</f>
        <v>#REF!</v>
      </c>
      <c r="T13" s="10" t="e">
        <f>IF(AND(#REF!="Muy Alta",#REF!="Menor"),CONCATENATE("R8C",#REF!),"")</f>
        <v>#REF!</v>
      </c>
      <c r="U13" s="11" t="e">
        <f>IF(AND(#REF!="Muy Alta",#REF!="Menor"),CONCATENATE("R8C",#REF!),"")</f>
        <v>#REF!</v>
      </c>
      <c r="V13" s="9" t="e">
        <f>IF(AND(#REF!="Muy Alta",#REF!="Moderado"),CONCATENATE("R8C",#REF!),"")</f>
        <v>#REF!</v>
      </c>
      <c r="W13" s="10" t="e">
        <f>IF(AND(#REF!="Muy Alta",#REF!="Moderado"),CONCATENATE("R8C",#REF!),"")</f>
        <v>#REF!</v>
      </c>
      <c r="X13" s="10" t="e">
        <f>IF(AND(#REF!="Muy Alta",#REF!="Moderado"),CONCATENATE("R8C",#REF!),"")</f>
        <v>#REF!</v>
      </c>
      <c r="Y13" s="10" t="e">
        <f>IF(AND(#REF!="Muy Alta",#REF!="Moderado"),CONCATENATE("R8C",#REF!),"")</f>
        <v>#REF!</v>
      </c>
      <c r="Z13" s="10" t="e">
        <f>IF(AND(#REF!="Muy Alta",#REF!="Moderado"),CONCATENATE("R8C",#REF!),"")</f>
        <v>#REF!</v>
      </c>
      <c r="AA13" s="11" t="e">
        <f>IF(AND(#REF!="Muy Alta",#REF!="Moderado"),CONCATENATE("R8C",#REF!),"")</f>
        <v>#REF!</v>
      </c>
      <c r="AB13" s="9" t="e">
        <f>IF(AND(#REF!="Muy Alta",#REF!="Mayor"),CONCATENATE("R8C",#REF!),"")</f>
        <v>#REF!</v>
      </c>
      <c r="AC13" s="10" t="e">
        <f>IF(AND(#REF!="Muy Alta",#REF!="Mayor"),CONCATENATE("R8C",#REF!),"")</f>
        <v>#REF!</v>
      </c>
      <c r="AD13" s="10" t="e">
        <f>IF(AND(#REF!="Muy Alta",#REF!="Mayor"),CONCATENATE("R8C",#REF!),"")</f>
        <v>#REF!</v>
      </c>
      <c r="AE13" s="10" t="e">
        <f>IF(AND(#REF!="Muy Alta",#REF!="Mayor"),CONCATENATE("R8C",#REF!),"")</f>
        <v>#REF!</v>
      </c>
      <c r="AF13" s="10" t="e">
        <f>IF(AND(#REF!="Muy Alta",#REF!="Mayor"),CONCATENATE("R8C",#REF!),"")</f>
        <v>#REF!</v>
      </c>
      <c r="AG13" s="11" t="e">
        <f>IF(AND(#REF!="Muy Alta",#REF!="Mayor"),CONCATENATE("R8C",#REF!),"")</f>
        <v>#REF!</v>
      </c>
      <c r="AH13" s="12" t="e">
        <f>IF(AND(#REF!="Muy Alta",#REF!="Catastrófico"),CONCATENATE("R8C",#REF!),"")</f>
        <v>#REF!</v>
      </c>
      <c r="AI13" s="13" t="e">
        <f>IF(AND(#REF!="Muy Alta",#REF!="Catastrófico"),CONCATENATE("R8C",#REF!),"")</f>
        <v>#REF!</v>
      </c>
      <c r="AJ13" s="13" t="e">
        <f>IF(AND(#REF!="Muy Alta",#REF!="Catastrófico"),CONCATENATE("R8C",#REF!),"")</f>
        <v>#REF!</v>
      </c>
      <c r="AK13" s="13" t="e">
        <f>IF(AND(#REF!="Muy Alta",#REF!="Catastrófico"),CONCATENATE("R8C",#REF!),"")</f>
        <v>#REF!</v>
      </c>
      <c r="AL13" s="13" t="e">
        <f>IF(AND(#REF!="Muy Alta",#REF!="Catastrófico"),CONCATENATE("R8C",#REF!),"")</f>
        <v>#REF!</v>
      </c>
      <c r="AM13" s="14" t="e">
        <f>IF(AND(#REF!="Muy Alta",#REF!="Catastrófico"),CONCATENATE("R8C",#REF!),"")</f>
        <v>#REF!</v>
      </c>
      <c r="AN13" s="40"/>
      <c r="AO13" s="374"/>
      <c r="AP13" s="375"/>
      <c r="AQ13" s="375"/>
      <c r="AR13" s="375"/>
      <c r="AS13" s="375"/>
      <c r="AT13" s="376"/>
      <c r="AU13" s="40"/>
      <c r="AV13" s="40"/>
      <c r="AW13" s="40"/>
      <c r="AX13" s="40"/>
      <c r="AY13" s="40"/>
      <c r="AZ13" s="40"/>
      <c r="BA13" s="40"/>
      <c r="BB13" s="40"/>
      <c r="BC13" s="40"/>
      <c r="BD13" s="40"/>
      <c r="BE13" s="40"/>
      <c r="BF13" s="40"/>
      <c r="BG13" s="40"/>
      <c r="BH13" s="40"/>
      <c r="BI13" s="40"/>
      <c r="BJ13" s="40"/>
      <c r="BK13" s="40"/>
      <c r="BL13" s="40"/>
      <c r="BM13" s="40"/>
      <c r="BN13" s="40"/>
      <c r="BO13" s="40"/>
      <c r="BP13" s="40"/>
      <c r="BQ13" s="40"/>
      <c r="BR13" s="40"/>
      <c r="BS13" s="40"/>
      <c r="BT13" s="40"/>
      <c r="BU13" s="40"/>
      <c r="BV13" s="40"/>
      <c r="BW13" s="40"/>
      <c r="BX13" s="40"/>
    </row>
    <row r="14" spans="1:91" ht="15" customHeight="1" x14ac:dyDescent="0.25">
      <c r="A14" s="40"/>
      <c r="B14" s="313"/>
      <c r="C14" s="313"/>
      <c r="D14" s="314"/>
      <c r="E14" s="354"/>
      <c r="F14" s="355"/>
      <c r="G14" s="355"/>
      <c r="H14" s="355"/>
      <c r="I14" s="356"/>
      <c r="J14" s="9" t="e">
        <f>IF(AND(#REF!="Muy Alta",#REF!="Leve"),CONCATENATE("R9C",#REF!),"")</f>
        <v>#REF!</v>
      </c>
      <c r="K14" s="10" t="e">
        <f>IF(AND(#REF!="Muy Alta",#REF!="Leve"),CONCATENATE("R9C",#REF!),"")</f>
        <v>#REF!</v>
      </c>
      <c r="L14" s="10" t="e">
        <f>IF(AND(#REF!="Muy Alta",#REF!="Leve"),CONCATENATE("R9C",#REF!),"")</f>
        <v>#REF!</v>
      </c>
      <c r="M14" s="10" t="e">
        <f>IF(AND(#REF!="Muy Alta",#REF!="Leve"),CONCATENATE("R9C",#REF!),"")</f>
        <v>#REF!</v>
      </c>
      <c r="N14" s="10" t="e">
        <f>IF(AND(#REF!="Muy Alta",#REF!="Leve"),CONCATENATE("R9C",#REF!),"")</f>
        <v>#REF!</v>
      </c>
      <c r="O14" s="11" t="e">
        <f>IF(AND(#REF!="Muy Alta",#REF!="Leve"),CONCATENATE("R9C",#REF!),"")</f>
        <v>#REF!</v>
      </c>
      <c r="P14" s="9" t="e">
        <f>IF(AND(#REF!="Muy Alta",#REF!="Menor"),CONCATENATE("R9C",#REF!),"")</f>
        <v>#REF!</v>
      </c>
      <c r="Q14" s="10" t="e">
        <f>IF(AND(#REF!="Muy Alta",#REF!="Menor"),CONCATENATE("R9C",#REF!),"")</f>
        <v>#REF!</v>
      </c>
      <c r="R14" s="10" t="e">
        <f>IF(AND(#REF!="Muy Alta",#REF!="Menor"),CONCATENATE("R9C",#REF!),"")</f>
        <v>#REF!</v>
      </c>
      <c r="S14" s="10" t="e">
        <f>IF(AND(#REF!="Muy Alta",#REF!="Menor"),CONCATENATE("R9C",#REF!),"")</f>
        <v>#REF!</v>
      </c>
      <c r="T14" s="10" t="e">
        <f>IF(AND(#REF!="Muy Alta",#REF!="Menor"),CONCATENATE("R9C",#REF!),"")</f>
        <v>#REF!</v>
      </c>
      <c r="U14" s="11" t="e">
        <f>IF(AND(#REF!="Muy Alta",#REF!="Menor"),CONCATENATE("R9C",#REF!),"")</f>
        <v>#REF!</v>
      </c>
      <c r="V14" s="9" t="e">
        <f>IF(AND(#REF!="Muy Alta",#REF!="Moderado"),CONCATENATE("R9C",#REF!),"")</f>
        <v>#REF!</v>
      </c>
      <c r="W14" s="10" t="e">
        <f>IF(AND(#REF!="Muy Alta",#REF!="Moderado"),CONCATENATE("R9C",#REF!),"")</f>
        <v>#REF!</v>
      </c>
      <c r="X14" s="10" t="e">
        <f>IF(AND(#REF!="Muy Alta",#REF!="Moderado"),CONCATENATE("R9C",#REF!),"")</f>
        <v>#REF!</v>
      </c>
      <c r="Y14" s="10" t="e">
        <f>IF(AND(#REF!="Muy Alta",#REF!="Moderado"),CONCATENATE("R9C",#REF!),"")</f>
        <v>#REF!</v>
      </c>
      <c r="Z14" s="10" t="e">
        <f>IF(AND(#REF!="Muy Alta",#REF!="Moderado"),CONCATENATE("R9C",#REF!),"")</f>
        <v>#REF!</v>
      </c>
      <c r="AA14" s="11" t="e">
        <f>IF(AND(#REF!="Muy Alta",#REF!="Moderado"),CONCATENATE("R9C",#REF!),"")</f>
        <v>#REF!</v>
      </c>
      <c r="AB14" s="9" t="e">
        <f>IF(AND(#REF!="Muy Alta",#REF!="Mayor"),CONCATENATE("R9C",#REF!),"")</f>
        <v>#REF!</v>
      </c>
      <c r="AC14" s="10" t="e">
        <f>IF(AND(#REF!="Muy Alta",#REF!="Mayor"),CONCATENATE("R9C",#REF!),"")</f>
        <v>#REF!</v>
      </c>
      <c r="AD14" s="10" t="e">
        <f>IF(AND(#REF!="Muy Alta",#REF!="Mayor"),CONCATENATE("R9C",#REF!),"")</f>
        <v>#REF!</v>
      </c>
      <c r="AE14" s="10" t="e">
        <f>IF(AND(#REF!="Muy Alta",#REF!="Mayor"),CONCATENATE("R9C",#REF!),"")</f>
        <v>#REF!</v>
      </c>
      <c r="AF14" s="10" t="e">
        <f>IF(AND(#REF!="Muy Alta",#REF!="Mayor"),CONCATENATE("R9C",#REF!),"")</f>
        <v>#REF!</v>
      </c>
      <c r="AG14" s="11" t="e">
        <f>IF(AND(#REF!="Muy Alta",#REF!="Mayor"),CONCATENATE("R9C",#REF!),"")</f>
        <v>#REF!</v>
      </c>
      <c r="AH14" s="12" t="e">
        <f>IF(AND(#REF!="Muy Alta",#REF!="Catastrófico"),CONCATENATE("R9C",#REF!),"")</f>
        <v>#REF!</v>
      </c>
      <c r="AI14" s="13" t="e">
        <f>IF(AND(#REF!="Muy Alta",#REF!="Catastrófico"),CONCATENATE("R9C",#REF!),"")</f>
        <v>#REF!</v>
      </c>
      <c r="AJ14" s="13" t="e">
        <f>IF(AND(#REF!="Muy Alta",#REF!="Catastrófico"),CONCATENATE("R9C",#REF!),"")</f>
        <v>#REF!</v>
      </c>
      <c r="AK14" s="13" t="e">
        <f>IF(AND(#REF!="Muy Alta",#REF!="Catastrófico"),CONCATENATE("R9C",#REF!),"")</f>
        <v>#REF!</v>
      </c>
      <c r="AL14" s="13" t="e">
        <f>IF(AND(#REF!="Muy Alta",#REF!="Catastrófico"),CONCATENATE("R9C",#REF!),"")</f>
        <v>#REF!</v>
      </c>
      <c r="AM14" s="14" t="e">
        <f>IF(AND(#REF!="Muy Alta",#REF!="Catastrófico"),CONCATENATE("R9C",#REF!),"")</f>
        <v>#REF!</v>
      </c>
      <c r="AN14" s="40"/>
      <c r="AO14" s="374"/>
      <c r="AP14" s="375"/>
      <c r="AQ14" s="375"/>
      <c r="AR14" s="375"/>
      <c r="AS14" s="375"/>
      <c r="AT14" s="376"/>
      <c r="AU14" s="40"/>
      <c r="AV14" s="40"/>
      <c r="AW14" s="40"/>
      <c r="AX14" s="40"/>
      <c r="AY14" s="40"/>
      <c r="AZ14" s="40"/>
      <c r="BA14" s="40"/>
      <c r="BB14" s="40"/>
      <c r="BC14" s="40"/>
      <c r="BD14" s="40"/>
      <c r="BE14" s="40"/>
      <c r="BF14" s="40"/>
      <c r="BG14" s="40"/>
      <c r="BH14" s="40"/>
      <c r="BI14" s="40"/>
      <c r="BJ14" s="40"/>
      <c r="BK14" s="40"/>
      <c r="BL14" s="40"/>
      <c r="BM14" s="40"/>
      <c r="BN14" s="40"/>
      <c r="BO14" s="40"/>
      <c r="BP14" s="40"/>
      <c r="BQ14" s="40"/>
      <c r="BR14" s="40"/>
      <c r="BS14" s="40"/>
      <c r="BT14" s="40"/>
      <c r="BU14" s="40"/>
      <c r="BV14" s="40"/>
      <c r="BW14" s="40"/>
      <c r="BX14" s="40"/>
    </row>
    <row r="15" spans="1:91" ht="15.75" customHeight="1" thickBot="1" x14ac:dyDescent="0.3">
      <c r="A15" s="40"/>
      <c r="B15" s="313"/>
      <c r="C15" s="313"/>
      <c r="D15" s="314"/>
      <c r="E15" s="357"/>
      <c r="F15" s="358"/>
      <c r="G15" s="358"/>
      <c r="H15" s="358"/>
      <c r="I15" s="359"/>
      <c r="J15" s="15" t="e">
        <f>IF(AND(#REF!="Muy Alta",#REF!="Leve"),CONCATENATE("R10C",#REF!),"")</f>
        <v>#REF!</v>
      </c>
      <c r="K15" s="16" t="e">
        <f>IF(AND(#REF!="Muy Alta",#REF!="Leve"),CONCATENATE("R10C",#REF!),"")</f>
        <v>#REF!</v>
      </c>
      <c r="L15" s="16" t="e">
        <f>IF(AND(#REF!="Muy Alta",#REF!="Leve"),CONCATENATE("R10C",#REF!),"")</f>
        <v>#REF!</v>
      </c>
      <c r="M15" s="16" t="e">
        <f>IF(AND(#REF!="Muy Alta",#REF!="Leve"),CONCATENATE("R10C",#REF!),"")</f>
        <v>#REF!</v>
      </c>
      <c r="N15" s="16" t="e">
        <f>IF(AND(#REF!="Muy Alta",#REF!="Leve"),CONCATENATE("R10C",#REF!),"")</f>
        <v>#REF!</v>
      </c>
      <c r="O15" s="17" t="e">
        <f>IF(AND(#REF!="Muy Alta",#REF!="Leve"),CONCATENATE("R10C",#REF!),"")</f>
        <v>#REF!</v>
      </c>
      <c r="P15" s="9" t="e">
        <f>IF(AND(#REF!="Muy Alta",#REF!="Menor"),CONCATENATE("R10C",#REF!),"")</f>
        <v>#REF!</v>
      </c>
      <c r="Q15" s="10" t="e">
        <f>IF(AND(#REF!="Muy Alta",#REF!="Menor"),CONCATENATE("R10C",#REF!),"")</f>
        <v>#REF!</v>
      </c>
      <c r="R15" s="10" t="e">
        <f>IF(AND(#REF!="Muy Alta",#REF!="Menor"),CONCATENATE("R10C",#REF!),"")</f>
        <v>#REF!</v>
      </c>
      <c r="S15" s="10" t="e">
        <f>IF(AND(#REF!="Muy Alta",#REF!="Menor"),CONCATENATE("R10C",#REF!),"")</f>
        <v>#REF!</v>
      </c>
      <c r="T15" s="10" t="e">
        <f>IF(AND(#REF!="Muy Alta",#REF!="Menor"),CONCATENATE("R10C",#REF!),"")</f>
        <v>#REF!</v>
      </c>
      <c r="U15" s="11" t="e">
        <f>IF(AND(#REF!="Muy Alta",#REF!="Menor"),CONCATENATE("R10C",#REF!),"")</f>
        <v>#REF!</v>
      </c>
      <c r="V15" s="15" t="e">
        <f>IF(AND(#REF!="Muy Alta",#REF!="Moderado"),CONCATENATE("R10C",#REF!),"")</f>
        <v>#REF!</v>
      </c>
      <c r="W15" s="16" t="e">
        <f>IF(AND(#REF!="Muy Alta",#REF!="Moderado"),CONCATENATE("R10C",#REF!),"")</f>
        <v>#REF!</v>
      </c>
      <c r="X15" s="16" t="e">
        <f>IF(AND(#REF!="Muy Alta",#REF!="Moderado"),CONCATENATE("R10C",#REF!),"")</f>
        <v>#REF!</v>
      </c>
      <c r="Y15" s="16" t="e">
        <f>IF(AND(#REF!="Muy Alta",#REF!="Moderado"),CONCATENATE("R10C",#REF!),"")</f>
        <v>#REF!</v>
      </c>
      <c r="Z15" s="16" t="e">
        <f>IF(AND(#REF!="Muy Alta",#REF!="Moderado"),CONCATENATE("R10C",#REF!),"")</f>
        <v>#REF!</v>
      </c>
      <c r="AA15" s="17" t="e">
        <f>IF(AND(#REF!="Muy Alta",#REF!="Moderado"),CONCATENATE("R10C",#REF!),"")</f>
        <v>#REF!</v>
      </c>
      <c r="AB15" s="9" t="e">
        <f>IF(AND(#REF!="Muy Alta",#REF!="Mayor"),CONCATENATE("R10C",#REF!),"")</f>
        <v>#REF!</v>
      </c>
      <c r="AC15" s="10" t="e">
        <f>IF(AND(#REF!="Muy Alta",#REF!="Mayor"),CONCATENATE("R10C",#REF!),"")</f>
        <v>#REF!</v>
      </c>
      <c r="AD15" s="10" t="e">
        <f>IF(AND(#REF!="Muy Alta",#REF!="Mayor"),CONCATENATE("R10C",#REF!),"")</f>
        <v>#REF!</v>
      </c>
      <c r="AE15" s="10" t="e">
        <f>IF(AND(#REF!="Muy Alta",#REF!="Mayor"),CONCATENATE("R10C",#REF!),"")</f>
        <v>#REF!</v>
      </c>
      <c r="AF15" s="10" t="e">
        <f>IF(AND(#REF!="Muy Alta",#REF!="Mayor"),CONCATENATE("R10C",#REF!),"")</f>
        <v>#REF!</v>
      </c>
      <c r="AG15" s="11" t="e">
        <f>IF(AND(#REF!="Muy Alta",#REF!="Mayor"),CONCATENATE("R10C",#REF!),"")</f>
        <v>#REF!</v>
      </c>
      <c r="AH15" s="18" t="e">
        <f>IF(AND(#REF!="Muy Alta",#REF!="Catastrófico"),CONCATENATE("R10C",#REF!),"")</f>
        <v>#REF!</v>
      </c>
      <c r="AI15" s="19" t="e">
        <f>IF(AND(#REF!="Muy Alta",#REF!="Catastrófico"),CONCATENATE("R10C",#REF!),"")</f>
        <v>#REF!</v>
      </c>
      <c r="AJ15" s="19" t="e">
        <f>IF(AND(#REF!="Muy Alta",#REF!="Catastrófico"),CONCATENATE("R10C",#REF!),"")</f>
        <v>#REF!</v>
      </c>
      <c r="AK15" s="19" t="e">
        <f>IF(AND(#REF!="Muy Alta",#REF!="Catastrófico"),CONCATENATE("R10C",#REF!),"")</f>
        <v>#REF!</v>
      </c>
      <c r="AL15" s="19" t="e">
        <f>IF(AND(#REF!="Muy Alta",#REF!="Catastrófico"),CONCATENATE("R10C",#REF!),"")</f>
        <v>#REF!</v>
      </c>
      <c r="AM15" s="20" t="e">
        <f>IF(AND(#REF!="Muy Alta",#REF!="Catastrófico"),CONCATENATE("R10C",#REF!),"")</f>
        <v>#REF!</v>
      </c>
      <c r="AN15" s="40"/>
      <c r="AO15" s="377"/>
      <c r="AP15" s="378"/>
      <c r="AQ15" s="378"/>
      <c r="AR15" s="378"/>
      <c r="AS15" s="378"/>
      <c r="AT15" s="379"/>
      <c r="AU15" s="40"/>
      <c r="AV15" s="40"/>
      <c r="AW15" s="40"/>
      <c r="AX15" s="40"/>
      <c r="AY15" s="40"/>
      <c r="AZ15" s="40"/>
      <c r="BA15" s="40"/>
      <c r="BB15" s="40"/>
      <c r="BC15" s="40"/>
      <c r="BD15" s="40"/>
      <c r="BE15" s="40"/>
      <c r="BF15" s="40"/>
      <c r="BG15" s="40"/>
      <c r="BH15" s="40"/>
      <c r="BI15" s="40"/>
      <c r="BJ15" s="40"/>
      <c r="BK15" s="40"/>
      <c r="BL15" s="40"/>
      <c r="BM15" s="40"/>
      <c r="BN15" s="40"/>
      <c r="BO15" s="40"/>
      <c r="BP15" s="40"/>
      <c r="BQ15" s="40"/>
      <c r="BR15" s="40"/>
      <c r="BS15" s="40"/>
      <c r="BT15" s="40"/>
      <c r="BU15" s="40"/>
      <c r="BV15" s="40"/>
      <c r="BW15" s="40"/>
      <c r="BX15" s="40"/>
    </row>
    <row r="16" spans="1:91" ht="15" customHeight="1" x14ac:dyDescent="0.25">
      <c r="A16" s="40"/>
      <c r="B16" s="313"/>
      <c r="C16" s="313"/>
      <c r="D16" s="314"/>
      <c r="E16" s="351" t="s">
        <v>240</v>
      </c>
      <c r="F16" s="352"/>
      <c r="G16" s="352"/>
      <c r="H16" s="352"/>
      <c r="I16" s="352"/>
      <c r="J16" s="21" t="e">
        <f>IF(AND(#REF!="Alta",#REF!="Leve"),CONCATENATE("R1C",#REF!),"")</f>
        <v>#REF!</v>
      </c>
      <c r="K16" s="22" t="e">
        <f>IF(AND(#REF!="Alta",#REF!="Leve"),CONCATENATE("R1C",#REF!),"")</f>
        <v>#REF!</v>
      </c>
      <c r="L16" s="22" t="e">
        <f>IF(AND(#REF!="Alta",#REF!="Leve"),CONCATENATE("R1C",#REF!),"")</f>
        <v>#REF!</v>
      </c>
      <c r="M16" s="22" t="e">
        <f>IF(AND(#REF!="Alta",#REF!="Leve"),CONCATENATE("R1C",#REF!),"")</f>
        <v>#REF!</v>
      </c>
      <c r="N16" s="22" t="e">
        <f>IF(AND(#REF!="Alta",#REF!="Leve"),CONCATENATE("R1C",#REF!),"")</f>
        <v>#REF!</v>
      </c>
      <c r="O16" s="23" t="e">
        <f>IF(AND(#REF!="Alta",#REF!="Leve"),CONCATENATE("R1C",#REF!),"")</f>
        <v>#REF!</v>
      </c>
      <c r="P16" s="21" t="e">
        <f>IF(AND(#REF!="Alta",#REF!="Menor"),CONCATENATE("R1C",#REF!),"")</f>
        <v>#REF!</v>
      </c>
      <c r="Q16" s="22" t="e">
        <f>IF(AND(#REF!="Alta",#REF!="Menor"),CONCATENATE("R1C",#REF!),"")</f>
        <v>#REF!</v>
      </c>
      <c r="R16" s="22" t="e">
        <f>IF(AND(#REF!="Alta",#REF!="Menor"),CONCATENATE("R1C",#REF!),"")</f>
        <v>#REF!</v>
      </c>
      <c r="S16" s="22" t="e">
        <f>IF(AND(#REF!="Alta",#REF!="Menor"),CONCATENATE("R1C",#REF!),"")</f>
        <v>#REF!</v>
      </c>
      <c r="T16" s="22" t="e">
        <f>IF(AND(#REF!="Alta",#REF!="Menor"),CONCATENATE("R1C",#REF!),"")</f>
        <v>#REF!</v>
      </c>
      <c r="U16" s="23" t="e">
        <f>IF(AND(#REF!="Alta",#REF!="Menor"),CONCATENATE("R1C",#REF!),"")</f>
        <v>#REF!</v>
      </c>
      <c r="V16" s="3" t="e">
        <f>IF(AND(#REF!="Alta",#REF!="Moderado"),CONCATENATE("R1C",#REF!),"")</f>
        <v>#REF!</v>
      </c>
      <c r="W16" s="4" t="e">
        <f>IF(AND(#REF!="Alta",#REF!="Moderado"),CONCATENATE("R1C",#REF!),"")</f>
        <v>#REF!</v>
      </c>
      <c r="X16" s="4" t="e">
        <f>IF(AND(#REF!="Alta",#REF!="Moderado"),CONCATENATE("R1C",#REF!),"")</f>
        <v>#REF!</v>
      </c>
      <c r="Y16" s="4" t="e">
        <f>IF(AND(#REF!="Alta",#REF!="Moderado"),CONCATENATE("R1C",#REF!),"")</f>
        <v>#REF!</v>
      </c>
      <c r="Z16" s="4" t="e">
        <f>IF(AND(#REF!="Alta",#REF!="Moderado"),CONCATENATE("R1C",#REF!),"")</f>
        <v>#REF!</v>
      </c>
      <c r="AA16" s="5" t="e">
        <f>IF(AND(#REF!="Alta",#REF!="Moderado"),CONCATENATE("R1C",#REF!),"")</f>
        <v>#REF!</v>
      </c>
      <c r="AB16" s="3" t="e">
        <f>IF(AND(#REF!="Alta",#REF!="Mayor"),CONCATENATE("R1C",#REF!),"")</f>
        <v>#REF!</v>
      </c>
      <c r="AC16" s="4" t="e">
        <f>IF(AND(#REF!="Alta",#REF!="Mayor"),CONCATENATE("R1C",#REF!),"")</f>
        <v>#REF!</v>
      </c>
      <c r="AD16" s="4" t="e">
        <f>IF(AND(#REF!="Alta",#REF!="Mayor"),CONCATENATE("R1C",#REF!),"")</f>
        <v>#REF!</v>
      </c>
      <c r="AE16" s="4" t="e">
        <f>IF(AND(#REF!="Alta",#REF!="Mayor"),CONCATENATE("R1C",#REF!),"")</f>
        <v>#REF!</v>
      </c>
      <c r="AF16" s="4" t="e">
        <f>IF(AND(#REF!="Alta",#REF!="Mayor"),CONCATENATE("R1C",#REF!),"")</f>
        <v>#REF!</v>
      </c>
      <c r="AG16" s="5" t="e">
        <f>IF(AND(#REF!="Alta",#REF!="Mayor"),CONCATENATE("R1C",#REF!),"")</f>
        <v>#REF!</v>
      </c>
      <c r="AH16" s="6" t="e">
        <f>IF(AND(#REF!="Alta",#REF!="Catastrófico"),CONCATENATE("R1C",#REF!),"")</f>
        <v>#REF!</v>
      </c>
      <c r="AI16" s="7" t="e">
        <f>IF(AND(#REF!="Alta",#REF!="Catastrófico"),CONCATENATE("R1C",#REF!),"")</f>
        <v>#REF!</v>
      </c>
      <c r="AJ16" s="7" t="e">
        <f>IF(AND(#REF!="Alta",#REF!="Catastrófico"),CONCATENATE("R1C",#REF!),"")</f>
        <v>#REF!</v>
      </c>
      <c r="AK16" s="7" t="e">
        <f>IF(AND(#REF!="Alta",#REF!="Catastrófico"),CONCATENATE("R1C",#REF!),"")</f>
        <v>#REF!</v>
      </c>
      <c r="AL16" s="7" t="e">
        <f>IF(AND(#REF!="Alta",#REF!="Catastrófico"),CONCATENATE("R1C",#REF!),"")</f>
        <v>#REF!</v>
      </c>
      <c r="AM16" s="8" t="e">
        <f>IF(AND(#REF!="Alta",#REF!="Catastrófico"),CONCATENATE("R1C",#REF!),"")</f>
        <v>#REF!</v>
      </c>
      <c r="AN16" s="40"/>
      <c r="AO16" s="361" t="s">
        <v>241</v>
      </c>
      <c r="AP16" s="362"/>
      <c r="AQ16" s="362"/>
      <c r="AR16" s="362"/>
      <c r="AS16" s="362"/>
      <c r="AT16" s="363"/>
      <c r="AU16" s="40"/>
      <c r="AV16" s="40"/>
      <c r="AW16" s="40"/>
      <c r="AX16" s="40"/>
      <c r="AY16" s="40"/>
      <c r="AZ16" s="40"/>
      <c r="BA16" s="40"/>
      <c r="BB16" s="40"/>
      <c r="BC16" s="40"/>
      <c r="BD16" s="40"/>
      <c r="BE16" s="40"/>
      <c r="BF16" s="40"/>
      <c r="BG16" s="40"/>
      <c r="BH16" s="40"/>
      <c r="BI16" s="40"/>
      <c r="BJ16" s="40"/>
      <c r="BK16" s="40"/>
      <c r="BL16" s="40"/>
      <c r="BM16" s="40"/>
      <c r="BN16" s="40"/>
      <c r="BO16" s="40"/>
      <c r="BP16" s="40"/>
      <c r="BQ16" s="40"/>
      <c r="BR16" s="40"/>
      <c r="BS16" s="40"/>
      <c r="BT16" s="40"/>
      <c r="BU16" s="40"/>
      <c r="BV16" s="40"/>
      <c r="BW16" s="40"/>
      <c r="BX16" s="40"/>
    </row>
    <row r="17" spans="1:76" ht="15" customHeight="1" x14ac:dyDescent="0.25">
      <c r="A17" s="40"/>
      <c r="B17" s="313"/>
      <c r="C17" s="313"/>
      <c r="D17" s="314"/>
      <c r="E17" s="370"/>
      <c r="F17" s="355"/>
      <c r="G17" s="355"/>
      <c r="H17" s="355"/>
      <c r="I17" s="355"/>
      <c r="J17" s="24" t="e">
        <f>IF(AND(#REF!="Alta",#REF!="Leve"),CONCATENATE("R2C",#REF!),"")</f>
        <v>#REF!</v>
      </c>
      <c r="K17" s="25" t="e">
        <f>IF(AND(#REF!="Alta",#REF!="Leve"),CONCATENATE("R2C",#REF!),"")</f>
        <v>#REF!</v>
      </c>
      <c r="L17" s="25" t="e">
        <f>IF(AND(#REF!="Alta",#REF!="Leve"),CONCATENATE("R2C",#REF!),"")</f>
        <v>#REF!</v>
      </c>
      <c r="M17" s="25" t="e">
        <f>IF(AND(#REF!="Alta",#REF!="Leve"),CONCATENATE("R2C",#REF!),"")</f>
        <v>#REF!</v>
      </c>
      <c r="N17" s="25" t="e">
        <f>IF(AND(#REF!="Alta",#REF!="Leve"),CONCATENATE("R2C",#REF!),"")</f>
        <v>#REF!</v>
      </c>
      <c r="O17" s="26" t="e">
        <f>IF(AND(#REF!="Alta",#REF!="Leve"),CONCATENATE("R2C",#REF!),"")</f>
        <v>#REF!</v>
      </c>
      <c r="P17" s="24" t="e">
        <f>IF(AND(#REF!="Alta",#REF!="Menor"),CONCATENATE("R2C",#REF!),"")</f>
        <v>#REF!</v>
      </c>
      <c r="Q17" s="25" t="e">
        <f>IF(AND(#REF!="Alta",#REF!="Menor"),CONCATENATE("R2C",#REF!),"")</f>
        <v>#REF!</v>
      </c>
      <c r="R17" s="25" t="e">
        <f>IF(AND(#REF!="Alta",#REF!="Menor"),CONCATENATE("R2C",#REF!),"")</f>
        <v>#REF!</v>
      </c>
      <c r="S17" s="25" t="e">
        <f>IF(AND(#REF!="Alta",#REF!="Menor"),CONCATENATE("R2C",#REF!),"")</f>
        <v>#REF!</v>
      </c>
      <c r="T17" s="25" t="e">
        <f>IF(AND(#REF!="Alta",#REF!="Menor"),CONCATENATE("R2C",#REF!),"")</f>
        <v>#REF!</v>
      </c>
      <c r="U17" s="26" t="e">
        <f>IF(AND(#REF!="Alta",#REF!="Menor"),CONCATENATE("R2C",#REF!),"")</f>
        <v>#REF!</v>
      </c>
      <c r="V17" s="9" t="e">
        <f>IF(AND(#REF!="Alta",#REF!="Moderado"),CONCATENATE("R2C",#REF!),"")</f>
        <v>#REF!</v>
      </c>
      <c r="W17" s="10" t="e">
        <f>IF(AND(#REF!="Alta",#REF!="Moderado"),CONCATENATE("R2C",#REF!),"")</f>
        <v>#REF!</v>
      </c>
      <c r="X17" s="10" t="e">
        <f>IF(AND(#REF!="Alta",#REF!="Moderado"),CONCATENATE("R2C",#REF!),"")</f>
        <v>#REF!</v>
      </c>
      <c r="Y17" s="10" t="e">
        <f>IF(AND(#REF!="Alta",#REF!="Moderado"),CONCATENATE("R2C",#REF!),"")</f>
        <v>#REF!</v>
      </c>
      <c r="Z17" s="10" t="e">
        <f>IF(AND(#REF!="Alta",#REF!="Moderado"),CONCATENATE("R2C",#REF!),"")</f>
        <v>#REF!</v>
      </c>
      <c r="AA17" s="11" t="e">
        <f>IF(AND(#REF!="Alta",#REF!="Moderado"),CONCATENATE("R2C",#REF!),"")</f>
        <v>#REF!</v>
      </c>
      <c r="AB17" s="9" t="e">
        <f>IF(AND(#REF!="Alta",#REF!="Mayor"),CONCATENATE("R2C",#REF!),"")</f>
        <v>#REF!</v>
      </c>
      <c r="AC17" s="10" t="e">
        <f>IF(AND(#REF!="Alta",#REF!="Mayor"),CONCATENATE("R2C",#REF!),"")</f>
        <v>#REF!</v>
      </c>
      <c r="AD17" s="10" t="e">
        <f>IF(AND(#REF!="Alta",#REF!="Mayor"),CONCATENATE("R2C",#REF!),"")</f>
        <v>#REF!</v>
      </c>
      <c r="AE17" s="10" t="e">
        <f>IF(AND(#REF!="Alta",#REF!="Mayor"),CONCATENATE("R2C",#REF!),"")</f>
        <v>#REF!</v>
      </c>
      <c r="AF17" s="10" t="e">
        <f>IF(AND(#REF!="Alta",#REF!="Mayor"),CONCATENATE("R2C",#REF!),"")</f>
        <v>#REF!</v>
      </c>
      <c r="AG17" s="11" t="e">
        <f>IF(AND(#REF!="Alta",#REF!="Mayor"),CONCATENATE("R2C",#REF!),"")</f>
        <v>#REF!</v>
      </c>
      <c r="AH17" s="12" t="e">
        <f>IF(AND(#REF!="Alta",#REF!="Catastrófico"),CONCATENATE("R2C",#REF!),"")</f>
        <v>#REF!</v>
      </c>
      <c r="AI17" s="13" t="e">
        <f>IF(AND(#REF!="Alta",#REF!="Catastrófico"),CONCATENATE("R2C",#REF!),"")</f>
        <v>#REF!</v>
      </c>
      <c r="AJ17" s="13" t="e">
        <f>IF(AND(#REF!="Alta",#REF!="Catastrófico"),CONCATENATE("R2C",#REF!),"")</f>
        <v>#REF!</v>
      </c>
      <c r="AK17" s="13" t="e">
        <f>IF(AND(#REF!="Alta",#REF!="Catastrófico"),CONCATENATE("R2C",#REF!),"")</f>
        <v>#REF!</v>
      </c>
      <c r="AL17" s="13" t="e">
        <f>IF(AND(#REF!="Alta",#REF!="Catastrófico"),CONCATENATE("R2C",#REF!),"")</f>
        <v>#REF!</v>
      </c>
      <c r="AM17" s="14" t="e">
        <f>IF(AND(#REF!="Alta",#REF!="Catastrófico"),CONCATENATE("R2C",#REF!),"")</f>
        <v>#REF!</v>
      </c>
      <c r="AN17" s="40"/>
      <c r="AO17" s="364"/>
      <c r="AP17" s="365"/>
      <c r="AQ17" s="365"/>
      <c r="AR17" s="365"/>
      <c r="AS17" s="365"/>
      <c r="AT17" s="366"/>
      <c r="AU17" s="40"/>
      <c r="AV17" s="40"/>
      <c r="AW17" s="40"/>
      <c r="AX17" s="40"/>
      <c r="AY17" s="40"/>
      <c r="AZ17" s="40"/>
      <c r="BA17" s="40"/>
      <c r="BB17" s="40"/>
      <c r="BC17" s="40"/>
      <c r="BD17" s="40"/>
      <c r="BE17" s="40"/>
      <c r="BF17" s="40"/>
      <c r="BG17" s="40"/>
      <c r="BH17" s="40"/>
      <c r="BI17" s="40"/>
      <c r="BJ17" s="40"/>
      <c r="BK17" s="40"/>
      <c r="BL17" s="40"/>
      <c r="BM17" s="40"/>
      <c r="BN17" s="40"/>
      <c r="BO17" s="40"/>
      <c r="BP17" s="40"/>
      <c r="BQ17" s="40"/>
      <c r="BR17" s="40"/>
      <c r="BS17" s="40"/>
      <c r="BT17" s="40"/>
      <c r="BU17" s="40"/>
      <c r="BV17" s="40"/>
      <c r="BW17" s="40"/>
      <c r="BX17" s="40"/>
    </row>
    <row r="18" spans="1:76" ht="15" customHeight="1" x14ac:dyDescent="0.25">
      <c r="A18" s="40"/>
      <c r="B18" s="313"/>
      <c r="C18" s="313"/>
      <c r="D18" s="314"/>
      <c r="E18" s="354"/>
      <c r="F18" s="355"/>
      <c r="G18" s="355"/>
      <c r="H18" s="355"/>
      <c r="I18" s="355"/>
      <c r="J18" s="24" t="e">
        <f>IF(AND(#REF!="Alta",#REF!="Leve"),CONCATENATE("R3C",#REF!),"")</f>
        <v>#REF!</v>
      </c>
      <c r="K18" s="25" t="e">
        <f>IF(AND(#REF!="Alta",#REF!="Leve"),CONCATENATE("R3C",#REF!),"")</f>
        <v>#REF!</v>
      </c>
      <c r="L18" s="25" t="e">
        <f>IF(AND(#REF!="Alta",#REF!="Leve"),CONCATENATE("R3C",#REF!),"")</f>
        <v>#REF!</v>
      </c>
      <c r="M18" s="25" t="e">
        <f>IF(AND(#REF!="Alta",#REF!="Leve"),CONCATENATE("R3C",#REF!),"")</f>
        <v>#REF!</v>
      </c>
      <c r="N18" s="25" t="e">
        <f>IF(AND(#REF!="Alta",#REF!="Leve"),CONCATENATE("R3C",#REF!),"")</f>
        <v>#REF!</v>
      </c>
      <c r="O18" s="26" t="e">
        <f>IF(AND(#REF!="Alta",#REF!="Leve"),CONCATENATE("R3C",#REF!),"")</f>
        <v>#REF!</v>
      </c>
      <c r="P18" s="24" t="e">
        <f>IF(AND(#REF!="Alta",#REF!="Menor"),CONCATENATE("R3C",#REF!),"")</f>
        <v>#REF!</v>
      </c>
      <c r="Q18" s="25" t="e">
        <f>IF(AND(#REF!="Alta",#REF!="Menor"),CONCATENATE("R3C",#REF!),"")</f>
        <v>#REF!</v>
      </c>
      <c r="R18" s="25" t="e">
        <f>IF(AND(#REF!="Alta",#REF!="Menor"),CONCATENATE("R3C",#REF!),"")</f>
        <v>#REF!</v>
      </c>
      <c r="S18" s="25" t="e">
        <f>IF(AND(#REF!="Alta",#REF!="Menor"),CONCATENATE("R3C",#REF!),"")</f>
        <v>#REF!</v>
      </c>
      <c r="T18" s="25" t="e">
        <f>IF(AND(#REF!="Alta",#REF!="Menor"),CONCATENATE("R3C",#REF!),"")</f>
        <v>#REF!</v>
      </c>
      <c r="U18" s="26" t="e">
        <f>IF(AND(#REF!="Alta",#REF!="Menor"),CONCATENATE("R3C",#REF!),"")</f>
        <v>#REF!</v>
      </c>
      <c r="V18" s="9" t="e">
        <f>IF(AND(#REF!="Alta",#REF!="Moderado"),CONCATENATE("R3C",#REF!),"")</f>
        <v>#REF!</v>
      </c>
      <c r="W18" s="10" t="e">
        <f>IF(AND(#REF!="Alta",#REF!="Moderado"),CONCATENATE("R3C",#REF!),"")</f>
        <v>#REF!</v>
      </c>
      <c r="X18" s="10" t="e">
        <f>IF(AND(#REF!="Alta",#REF!="Moderado"),CONCATENATE("R3C",#REF!),"")</f>
        <v>#REF!</v>
      </c>
      <c r="Y18" s="10" t="e">
        <f>IF(AND(#REF!="Alta",#REF!="Moderado"),CONCATENATE("R3C",#REF!),"")</f>
        <v>#REF!</v>
      </c>
      <c r="Z18" s="10" t="e">
        <f>IF(AND(#REF!="Alta",#REF!="Moderado"),CONCATENATE("R3C",#REF!),"")</f>
        <v>#REF!</v>
      </c>
      <c r="AA18" s="11" t="e">
        <f>IF(AND(#REF!="Alta",#REF!="Moderado"),CONCATENATE("R3C",#REF!),"")</f>
        <v>#REF!</v>
      </c>
      <c r="AB18" s="9" t="e">
        <f>IF(AND(#REF!="Alta",#REF!="Mayor"),CONCATENATE("R3C",#REF!),"")</f>
        <v>#REF!</v>
      </c>
      <c r="AC18" s="10" t="e">
        <f>IF(AND(#REF!="Alta",#REF!="Mayor"),CONCATENATE("R3C",#REF!),"")</f>
        <v>#REF!</v>
      </c>
      <c r="AD18" s="10" t="e">
        <f>IF(AND(#REF!="Alta",#REF!="Mayor"),CONCATENATE("R3C",#REF!),"")</f>
        <v>#REF!</v>
      </c>
      <c r="AE18" s="10" t="e">
        <f>IF(AND(#REF!="Alta",#REF!="Mayor"),CONCATENATE("R3C",#REF!),"")</f>
        <v>#REF!</v>
      </c>
      <c r="AF18" s="10" t="e">
        <f>IF(AND(#REF!="Alta",#REF!="Mayor"),CONCATENATE("R3C",#REF!),"")</f>
        <v>#REF!</v>
      </c>
      <c r="AG18" s="11" t="e">
        <f>IF(AND(#REF!="Alta",#REF!="Mayor"),CONCATENATE("R3C",#REF!),"")</f>
        <v>#REF!</v>
      </c>
      <c r="AH18" s="12" t="e">
        <f>IF(AND(#REF!="Alta",#REF!="Catastrófico"),CONCATENATE("R3C",#REF!),"")</f>
        <v>#REF!</v>
      </c>
      <c r="AI18" s="13" t="e">
        <f>IF(AND(#REF!="Alta",#REF!="Catastrófico"),CONCATENATE("R3C",#REF!),"")</f>
        <v>#REF!</v>
      </c>
      <c r="AJ18" s="13" t="e">
        <f>IF(AND(#REF!="Alta",#REF!="Catastrófico"),CONCATENATE("R3C",#REF!),"")</f>
        <v>#REF!</v>
      </c>
      <c r="AK18" s="13" t="e">
        <f>IF(AND(#REF!="Alta",#REF!="Catastrófico"),CONCATENATE("R3C",#REF!),"")</f>
        <v>#REF!</v>
      </c>
      <c r="AL18" s="13" t="e">
        <f>IF(AND(#REF!="Alta",#REF!="Catastrófico"),CONCATENATE("R3C",#REF!),"")</f>
        <v>#REF!</v>
      </c>
      <c r="AM18" s="14" t="e">
        <f>IF(AND(#REF!="Alta",#REF!="Catastrófico"),CONCATENATE("R3C",#REF!),"")</f>
        <v>#REF!</v>
      </c>
      <c r="AN18" s="40"/>
      <c r="AO18" s="364"/>
      <c r="AP18" s="365"/>
      <c r="AQ18" s="365"/>
      <c r="AR18" s="365"/>
      <c r="AS18" s="365"/>
      <c r="AT18" s="366"/>
      <c r="AU18" s="40"/>
      <c r="AV18" s="40"/>
      <c r="AW18" s="40"/>
      <c r="AX18" s="40"/>
      <c r="AY18" s="40"/>
      <c r="AZ18" s="40"/>
      <c r="BA18" s="40"/>
      <c r="BB18" s="40"/>
      <c r="BC18" s="40"/>
      <c r="BD18" s="40"/>
      <c r="BE18" s="40"/>
      <c r="BF18" s="40"/>
      <c r="BG18" s="40"/>
      <c r="BH18" s="40"/>
      <c r="BI18" s="40"/>
      <c r="BJ18" s="40"/>
      <c r="BK18" s="40"/>
      <c r="BL18" s="40"/>
      <c r="BM18" s="40"/>
      <c r="BN18" s="40"/>
      <c r="BO18" s="40"/>
      <c r="BP18" s="40"/>
      <c r="BQ18" s="40"/>
      <c r="BR18" s="40"/>
      <c r="BS18" s="40"/>
      <c r="BT18" s="40"/>
      <c r="BU18" s="40"/>
      <c r="BV18" s="40"/>
      <c r="BW18" s="40"/>
      <c r="BX18" s="40"/>
    </row>
    <row r="19" spans="1:76" ht="15" customHeight="1" x14ac:dyDescent="0.25">
      <c r="A19" s="40"/>
      <c r="B19" s="313"/>
      <c r="C19" s="313"/>
      <c r="D19" s="314"/>
      <c r="E19" s="354"/>
      <c r="F19" s="355"/>
      <c r="G19" s="355"/>
      <c r="H19" s="355"/>
      <c r="I19" s="355"/>
      <c r="J19" s="24" t="e">
        <f>IF(AND(#REF!="Alta",#REF!="Leve"),CONCATENATE("R4C",#REF!),"")</f>
        <v>#REF!</v>
      </c>
      <c r="K19" s="25" t="e">
        <f>IF(AND(#REF!="Alta",#REF!="Leve"),CONCATENATE("R4C",#REF!),"")</f>
        <v>#REF!</v>
      </c>
      <c r="L19" s="25" t="e">
        <f>IF(AND(#REF!="Alta",#REF!="Leve"),CONCATENATE("R4C",#REF!),"")</f>
        <v>#REF!</v>
      </c>
      <c r="M19" s="25" t="e">
        <f>IF(AND(#REF!="Alta",#REF!="Leve"),CONCATENATE("R4C",#REF!),"")</f>
        <v>#REF!</v>
      </c>
      <c r="N19" s="25" t="e">
        <f>IF(AND(#REF!="Alta",#REF!="Leve"),CONCATENATE("R4C",#REF!),"")</f>
        <v>#REF!</v>
      </c>
      <c r="O19" s="26" t="e">
        <f>IF(AND(#REF!="Alta",#REF!="Leve"),CONCATENATE("R4C",#REF!),"")</f>
        <v>#REF!</v>
      </c>
      <c r="P19" s="24" t="e">
        <f>IF(AND(#REF!="Alta",#REF!="Menor"),CONCATENATE("R4C",#REF!),"")</f>
        <v>#REF!</v>
      </c>
      <c r="Q19" s="25" t="e">
        <f>IF(AND(#REF!="Alta",#REF!="Menor"),CONCATENATE("R4C",#REF!),"")</f>
        <v>#REF!</v>
      </c>
      <c r="R19" s="25" t="e">
        <f>IF(AND(#REF!="Alta",#REF!="Menor"),CONCATENATE("R4C",#REF!),"")</f>
        <v>#REF!</v>
      </c>
      <c r="S19" s="25" t="e">
        <f>IF(AND(#REF!="Alta",#REF!="Menor"),CONCATENATE("R4C",#REF!),"")</f>
        <v>#REF!</v>
      </c>
      <c r="T19" s="25" t="e">
        <f>IF(AND(#REF!="Alta",#REF!="Menor"),CONCATENATE("R4C",#REF!),"")</f>
        <v>#REF!</v>
      </c>
      <c r="U19" s="26" t="e">
        <f>IF(AND(#REF!="Alta",#REF!="Menor"),CONCATENATE("R4C",#REF!),"")</f>
        <v>#REF!</v>
      </c>
      <c r="V19" s="9" t="e">
        <f>IF(AND(#REF!="Alta",#REF!="Moderado"),CONCATENATE("R4C",#REF!),"")</f>
        <v>#REF!</v>
      </c>
      <c r="W19" s="10" t="e">
        <f>IF(AND(#REF!="Alta",#REF!="Moderado"),CONCATENATE("R4C",#REF!),"")</f>
        <v>#REF!</v>
      </c>
      <c r="X19" s="10" t="e">
        <f>IF(AND(#REF!="Alta",#REF!="Moderado"),CONCATENATE("R4C",#REF!),"")</f>
        <v>#REF!</v>
      </c>
      <c r="Y19" s="10" t="e">
        <f>IF(AND(#REF!="Alta",#REF!="Moderado"),CONCATENATE("R4C",#REF!),"")</f>
        <v>#REF!</v>
      </c>
      <c r="Z19" s="10" t="e">
        <f>IF(AND(#REF!="Alta",#REF!="Moderado"),CONCATENATE("R4C",#REF!),"")</f>
        <v>#REF!</v>
      </c>
      <c r="AA19" s="11" t="e">
        <f>IF(AND(#REF!="Alta",#REF!="Moderado"),CONCATENATE("R4C",#REF!),"")</f>
        <v>#REF!</v>
      </c>
      <c r="AB19" s="9" t="e">
        <f>IF(AND(#REF!="Alta",#REF!="Mayor"),CONCATENATE("R4C",#REF!),"")</f>
        <v>#REF!</v>
      </c>
      <c r="AC19" s="10" t="e">
        <f>IF(AND(#REF!="Alta",#REF!="Mayor"),CONCATENATE("R4C",#REF!),"")</f>
        <v>#REF!</v>
      </c>
      <c r="AD19" s="10" t="e">
        <f>IF(AND(#REF!="Alta",#REF!="Mayor"),CONCATENATE("R4C",#REF!),"")</f>
        <v>#REF!</v>
      </c>
      <c r="AE19" s="10" t="e">
        <f>IF(AND(#REF!="Alta",#REF!="Mayor"),CONCATENATE("R4C",#REF!),"")</f>
        <v>#REF!</v>
      </c>
      <c r="AF19" s="10" t="e">
        <f>IF(AND(#REF!="Alta",#REF!="Mayor"),CONCATENATE("R4C",#REF!),"")</f>
        <v>#REF!</v>
      </c>
      <c r="AG19" s="11" t="e">
        <f>IF(AND(#REF!="Alta",#REF!="Mayor"),CONCATENATE("R4C",#REF!),"")</f>
        <v>#REF!</v>
      </c>
      <c r="AH19" s="12" t="e">
        <f>IF(AND(#REF!="Alta",#REF!="Catastrófico"),CONCATENATE("R4C",#REF!),"")</f>
        <v>#REF!</v>
      </c>
      <c r="AI19" s="13" t="e">
        <f>IF(AND(#REF!="Alta",#REF!="Catastrófico"),CONCATENATE("R4C",#REF!),"")</f>
        <v>#REF!</v>
      </c>
      <c r="AJ19" s="13" t="e">
        <f>IF(AND(#REF!="Alta",#REF!="Catastrófico"),CONCATENATE("R4C",#REF!),"")</f>
        <v>#REF!</v>
      </c>
      <c r="AK19" s="13" t="e">
        <f>IF(AND(#REF!="Alta",#REF!="Catastrófico"),CONCATENATE("R4C",#REF!),"")</f>
        <v>#REF!</v>
      </c>
      <c r="AL19" s="13" t="e">
        <f>IF(AND(#REF!="Alta",#REF!="Catastrófico"),CONCATENATE("R4C",#REF!),"")</f>
        <v>#REF!</v>
      </c>
      <c r="AM19" s="14" t="e">
        <f>IF(AND(#REF!="Alta",#REF!="Catastrófico"),CONCATENATE("R4C",#REF!),"")</f>
        <v>#REF!</v>
      </c>
      <c r="AN19" s="40"/>
      <c r="AO19" s="364"/>
      <c r="AP19" s="365"/>
      <c r="AQ19" s="365"/>
      <c r="AR19" s="365"/>
      <c r="AS19" s="365"/>
      <c r="AT19" s="366"/>
      <c r="AU19" s="40"/>
      <c r="AV19" s="40"/>
      <c r="AW19" s="40"/>
      <c r="AX19" s="40"/>
      <c r="AY19" s="40"/>
      <c r="AZ19" s="40"/>
      <c r="BA19" s="40"/>
      <c r="BB19" s="40"/>
      <c r="BC19" s="40"/>
      <c r="BD19" s="40"/>
      <c r="BE19" s="40"/>
      <c r="BF19" s="40"/>
      <c r="BG19" s="40"/>
      <c r="BH19" s="40"/>
      <c r="BI19" s="40"/>
      <c r="BJ19" s="40"/>
      <c r="BK19" s="40"/>
      <c r="BL19" s="40"/>
      <c r="BM19" s="40"/>
      <c r="BN19" s="40"/>
      <c r="BO19" s="40"/>
      <c r="BP19" s="40"/>
      <c r="BQ19" s="40"/>
      <c r="BR19" s="40"/>
      <c r="BS19" s="40"/>
      <c r="BT19" s="40"/>
      <c r="BU19" s="40"/>
      <c r="BV19" s="40"/>
      <c r="BW19" s="40"/>
      <c r="BX19" s="40"/>
    </row>
    <row r="20" spans="1:76" ht="15" customHeight="1" x14ac:dyDescent="0.25">
      <c r="A20" s="40"/>
      <c r="B20" s="313"/>
      <c r="C20" s="313"/>
      <c r="D20" s="314"/>
      <c r="E20" s="354"/>
      <c r="F20" s="355"/>
      <c r="G20" s="355"/>
      <c r="H20" s="355"/>
      <c r="I20" s="355"/>
      <c r="J20" s="24" t="e">
        <f>IF(AND(#REF!="Alta",#REF!="Leve"),CONCATENATE("R5C",#REF!),"")</f>
        <v>#REF!</v>
      </c>
      <c r="K20" s="25" t="e">
        <f>IF(AND(#REF!="Alta",#REF!="Leve"),CONCATENATE("R5C",#REF!),"")</f>
        <v>#REF!</v>
      </c>
      <c r="L20" s="25" t="e">
        <f>IF(AND(#REF!="Alta",#REF!="Leve"),CONCATENATE("R5C",#REF!),"")</f>
        <v>#REF!</v>
      </c>
      <c r="M20" s="25" t="e">
        <f>IF(AND(#REF!="Alta",#REF!="Leve"),CONCATENATE("R5C",#REF!),"")</f>
        <v>#REF!</v>
      </c>
      <c r="N20" s="25" t="e">
        <f>IF(AND(#REF!="Alta",#REF!="Leve"),CONCATENATE("R5C",#REF!),"")</f>
        <v>#REF!</v>
      </c>
      <c r="O20" s="26" t="e">
        <f>IF(AND(#REF!="Alta",#REF!="Leve"),CONCATENATE("R5C",#REF!),"")</f>
        <v>#REF!</v>
      </c>
      <c r="P20" s="24" t="e">
        <f>IF(AND(#REF!="Alta",#REF!="Menor"),CONCATENATE("R5C",#REF!),"")</f>
        <v>#REF!</v>
      </c>
      <c r="Q20" s="25" t="e">
        <f>IF(AND(#REF!="Alta",#REF!="Menor"),CONCATENATE("R5C",#REF!),"")</f>
        <v>#REF!</v>
      </c>
      <c r="R20" s="25" t="e">
        <f>IF(AND(#REF!="Alta",#REF!="Menor"),CONCATENATE("R5C",#REF!),"")</f>
        <v>#REF!</v>
      </c>
      <c r="S20" s="25" t="e">
        <f>IF(AND(#REF!="Alta",#REF!="Menor"),CONCATENATE("R5C",#REF!),"")</f>
        <v>#REF!</v>
      </c>
      <c r="T20" s="25" t="e">
        <f>IF(AND(#REF!="Alta",#REF!="Menor"),CONCATENATE("R5C",#REF!),"")</f>
        <v>#REF!</v>
      </c>
      <c r="U20" s="26" t="e">
        <f>IF(AND(#REF!="Alta",#REF!="Menor"),CONCATENATE("R5C",#REF!),"")</f>
        <v>#REF!</v>
      </c>
      <c r="V20" s="9" t="e">
        <f>IF(AND(#REF!="Alta",#REF!="Moderado"),CONCATENATE("R5C",#REF!),"")</f>
        <v>#REF!</v>
      </c>
      <c r="W20" s="10" t="e">
        <f>IF(AND(#REF!="Alta",#REF!="Moderado"),CONCATENATE("R5C",#REF!),"")</f>
        <v>#REF!</v>
      </c>
      <c r="X20" s="10" t="e">
        <f>IF(AND(#REF!="Alta",#REF!="Moderado"),CONCATENATE("R5C",#REF!),"")</f>
        <v>#REF!</v>
      </c>
      <c r="Y20" s="10" t="e">
        <f>IF(AND(#REF!="Alta",#REF!="Moderado"),CONCATENATE("R5C",#REF!),"")</f>
        <v>#REF!</v>
      </c>
      <c r="Z20" s="10" t="e">
        <f>IF(AND(#REF!="Alta",#REF!="Moderado"),CONCATENATE("R5C",#REF!),"")</f>
        <v>#REF!</v>
      </c>
      <c r="AA20" s="11" t="e">
        <f>IF(AND(#REF!="Alta",#REF!="Moderado"),CONCATENATE("R5C",#REF!),"")</f>
        <v>#REF!</v>
      </c>
      <c r="AB20" s="9" t="e">
        <f>IF(AND(#REF!="Alta",#REF!="Mayor"),CONCATENATE("R5C",#REF!),"")</f>
        <v>#REF!</v>
      </c>
      <c r="AC20" s="10" t="e">
        <f>IF(AND(#REF!="Alta",#REF!="Mayor"),CONCATENATE("R5C",#REF!),"")</f>
        <v>#REF!</v>
      </c>
      <c r="AD20" s="10" t="e">
        <f>IF(AND(#REF!="Alta",#REF!="Mayor"),CONCATENATE("R5C",#REF!),"")</f>
        <v>#REF!</v>
      </c>
      <c r="AE20" s="10" t="e">
        <f>IF(AND(#REF!="Alta",#REF!="Mayor"),CONCATENATE("R5C",#REF!),"")</f>
        <v>#REF!</v>
      </c>
      <c r="AF20" s="10" t="e">
        <f>IF(AND(#REF!="Alta",#REF!="Mayor"),CONCATENATE("R5C",#REF!),"")</f>
        <v>#REF!</v>
      </c>
      <c r="AG20" s="11" t="e">
        <f>IF(AND(#REF!="Alta",#REF!="Mayor"),CONCATENATE("R5C",#REF!),"")</f>
        <v>#REF!</v>
      </c>
      <c r="AH20" s="12" t="e">
        <f>IF(AND(#REF!="Alta",#REF!="Catastrófico"),CONCATENATE("R5C",#REF!),"")</f>
        <v>#REF!</v>
      </c>
      <c r="AI20" s="13" t="e">
        <f>IF(AND(#REF!="Alta",#REF!="Catastrófico"),CONCATENATE("R5C",#REF!),"")</f>
        <v>#REF!</v>
      </c>
      <c r="AJ20" s="13" t="e">
        <f>IF(AND(#REF!="Alta",#REF!="Catastrófico"),CONCATENATE("R5C",#REF!),"")</f>
        <v>#REF!</v>
      </c>
      <c r="AK20" s="13" t="e">
        <f>IF(AND(#REF!="Alta",#REF!="Catastrófico"),CONCATENATE("R5C",#REF!),"")</f>
        <v>#REF!</v>
      </c>
      <c r="AL20" s="13" t="e">
        <f>IF(AND(#REF!="Alta",#REF!="Catastrófico"),CONCATENATE("R5C",#REF!),"")</f>
        <v>#REF!</v>
      </c>
      <c r="AM20" s="14" t="e">
        <f>IF(AND(#REF!="Alta",#REF!="Catastrófico"),CONCATENATE("R5C",#REF!),"")</f>
        <v>#REF!</v>
      </c>
      <c r="AN20" s="40"/>
      <c r="AO20" s="364"/>
      <c r="AP20" s="365"/>
      <c r="AQ20" s="365"/>
      <c r="AR20" s="365"/>
      <c r="AS20" s="365"/>
      <c r="AT20" s="366"/>
      <c r="AU20" s="40"/>
      <c r="AV20" s="40"/>
      <c r="AW20" s="40"/>
      <c r="AX20" s="40"/>
      <c r="AY20" s="40"/>
      <c r="AZ20" s="40"/>
      <c r="BA20" s="40"/>
      <c r="BB20" s="40"/>
      <c r="BC20" s="40"/>
      <c r="BD20" s="40"/>
      <c r="BE20" s="40"/>
      <c r="BF20" s="40"/>
      <c r="BG20" s="40"/>
      <c r="BH20" s="40"/>
      <c r="BI20" s="40"/>
      <c r="BJ20" s="40"/>
      <c r="BK20" s="40"/>
      <c r="BL20" s="40"/>
      <c r="BM20" s="40"/>
      <c r="BN20" s="40"/>
      <c r="BO20" s="40"/>
      <c r="BP20" s="40"/>
      <c r="BQ20" s="40"/>
      <c r="BR20" s="40"/>
      <c r="BS20" s="40"/>
      <c r="BT20" s="40"/>
      <c r="BU20" s="40"/>
      <c r="BV20" s="40"/>
      <c r="BW20" s="40"/>
      <c r="BX20" s="40"/>
    </row>
    <row r="21" spans="1:76" ht="15" customHeight="1" x14ac:dyDescent="0.25">
      <c r="A21" s="40"/>
      <c r="B21" s="313"/>
      <c r="C21" s="313"/>
      <c r="D21" s="314"/>
      <c r="E21" s="354"/>
      <c r="F21" s="355"/>
      <c r="G21" s="355"/>
      <c r="H21" s="355"/>
      <c r="I21" s="355"/>
      <c r="J21" s="24" t="e">
        <f>IF(AND(#REF!="Alta",#REF!="Leve"),CONCATENATE("R6C",#REF!),"")</f>
        <v>#REF!</v>
      </c>
      <c r="K21" s="25" t="e">
        <f>IF(AND(#REF!="Alta",#REF!="Leve"),CONCATENATE("R6C",#REF!),"")</f>
        <v>#REF!</v>
      </c>
      <c r="L21" s="25" t="e">
        <f>IF(AND(#REF!="Alta",#REF!="Leve"),CONCATENATE("R6C",#REF!),"")</f>
        <v>#REF!</v>
      </c>
      <c r="M21" s="25" t="e">
        <f>IF(AND(#REF!="Alta",#REF!="Leve"),CONCATENATE("R6C",#REF!),"")</f>
        <v>#REF!</v>
      </c>
      <c r="N21" s="25" t="e">
        <f>IF(AND(#REF!="Alta",#REF!="Leve"),CONCATENATE("R6C",#REF!),"")</f>
        <v>#REF!</v>
      </c>
      <c r="O21" s="26" t="e">
        <f>IF(AND(#REF!="Alta",#REF!="Leve"),CONCATENATE("R6C",#REF!),"")</f>
        <v>#REF!</v>
      </c>
      <c r="P21" s="24" t="e">
        <f>IF(AND(#REF!="Alta",#REF!="Menor"),CONCATENATE("R6C",#REF!),"")</f>
        <v>#REF!</v>
      </c>
      <c r="Q21" s="25" t="e">
        <f>IF(AND(#REF!="Alta",#REF!="Menor"),CONCATENATE("R6C",#REF!),"")</f>
        <v>#REF!</v>
      </c>
      <c r="R21" s="25" t="e">
        <f>IF(AND(#REF!="Alta",#REF!="Menor"),CONCATENATE("R6C",#REF!),"")</f>
        <v>#REF!</v>
      </c>
      <c r="S21" s="25" t="e">
        <f>IF(AND(#REF!="Alta",#REF!="Menor"),CONCATENATE("R6C",#REF!),"")</f>
        <v>#REF!</v>
      </c>
      <c r="T21" s="25" t="e">
        <f>IF(AND(#REF!="Alta",#REF!="Menor"),CONCATENATE("R6C",#REF!),"")</f>
        <v>#REF!</v>
      </c>
      <c r="U21" s="26" t="e">
        <f>IF(AND(#REF!="Alta",#REF!="Menor"),CONCATENATE("R6C",#REF!),"")</f>
        <v>#REF!</v>
      </c>
      <c r="V21" s="9" t="e">
        <f>IF(AND(#REF!="Alta",#REF!="Moderado"),CONCATENATE("R6C",#REF!),"")</f>
        <v>#REF!</v>
      </c>
      <c r="W21" s="10" t="e">
        <f>IF(AND(#REF!="Alta",#REF!="Moderado"),CONCATENATE("R6C",#REF!),"")</f>
        <v>#REF!</v>
      </c>
      <c r="X21" s="10" t="e">
        <f>IF(AND(#REF!="Alta",#REF!="Moderado"),CONCATENATE("R6C",#REF!),"")</f>
        <v>#REF!</v>
      </c>
      <c r="Y21" s="10" t="e">
        <f>IF(AND(#REF!="Alta",#REF!="Moderado"),CONCATENATE("R6C",#REF!),"")</f>
        <v>#REF!</v>
      </c>
      <c r="Z21" s="10" t="e">
        <f>IF(AND(#REF!="Alta",#REF!="Moderado"),CONCATENATE("R6C",#REF!),"")</f>
        <v>#REF!</v>
      </c>
      <c r="AA21" s="11" t="e">
        <f>IF(AND(#REF!="Alta",#REF!="Moderado"),CONCATENATE("R6C",#REF!),"")</f>
        <v>#REF!</v>
      </c>
      <c r="AB21" s="9" t="e">
        <f>IF(AND(#REF!="Alta",#REF!="Mayor"),CONCATENATE("R6C",#REF!),"")</f>
        <v>#REF!</v>
      </c>
      <c r="AC21" s="10" t="e">
        <f>IF(AND(#REF!="Alta",#REF!="Mayor"),CONCATENATE("R6C",#REF!),"")</f>
        <v>#REF!</v>
      </c>
      <c r="AD21" s="10" t="e">
        <f>IF(AND(#REF!="Alta",#REF!="Mayor"),CONCATENATE("R6C",#REF!),"")</f>
        <v>#REF!</v>
      </c>
      <c r="AE21" s="10" t="e">
        <f>IF(AND(#REF!="Alta",#REF!="Mayor"),CONCATENATE("R6C",#REF!),"")</f>
        <v>#REF!</v>
      </c>
      <c r="AF21" s="10" t="e">
        <f>IF(AND(#REF!="Alta",#REF!="Mayor"),CONCATENATE("R6C",#REF!),"")</f>
        <v>#REF!</v>
      </c>
      <c r="AG21" s="11" t="e">
        <f>IF(AND(#REF!="Alta",#REF!="Mayor"),CONCATENATE("R6C",#REF!),"")</f>
        <v>#REF!</v>
      </c>
      <c r="AH21" s="12" t="e">
        <f>IF(AND(#REF!="Alta",#REF!="Catastrófico"),CONCATENATE("R6C",#REF!),"")</f>
        <v>#REF!</v>
      </c>
      <c r="AI21" s="13" t="e">
        <f>IF(AND(#REF!="Alta",#REF!="Catastrófico"),CONCATENATE("R6C",#REF!),"")</f>
        <v>#REF!</v>
      </c>
      <c r="AJ21" s="13" t="e">
        <f>IF(AND(#REF!="Alta",#REF!="Catastrófico"),CONCATENATE("R6C",#REF!),"")</f>
        <v>#REF!</v>
      </c>
      <c r="AK21" s="13" t="e">
        <f>IF(AND(#REF!="Alta",#REF!="Catastrófico"),CONCATENATE("R6C",#REF!),"")</f>
        <v>#REF!</v>
      </c>
      <c r="AL21" s="13" t="e">
        <f>IF(AND(#REF!="Alta",#REF!="Catastrófico"),CONCATENATE("R6C",#REF!),"")</f>
        <v>#REF!</v>
      </c>
      <c r="AM21" s="14" t="e">
        <f>IF(AND(#REF!="Alta",#REF!="Catastrófico"),CONCATENATE("R6C",#REF!),"")</f>
        <v>#REF!</v>
      </c>
      <c r="AN21" s="40"/>
      <c r="AO21" s="364"/>
      <c r="AP21" s="365"/>
      <c r="AQ21" s="365"/>
      <c r="AR21" s="365"/>
      <c r="AS21" s="365"/>
      <c r="AT21" s="366"/>
      <c r="AU21" s="40"/>
      <c r="AV21" s="40"/>
      <c r="AW21" s="40"/>
      <c r="AX21" s="40"/>
      <c r="AY21" s="40"/>
      <c r="AZ21" s="40"/>
      <c r="BA21" s="40"/>
      <c r="BB21" s="40"/>
      <c r="BC21" s="40"/>
      <c r="BD21" s="40"/>
      <c r="BE21" s="40"/>
      <c r="BF21" s="40"/>
      <c r="BG21" s="40"/>
      <c r="BH21" s="40"/>
      <c r="BI21" s="40"/>
      <c r="BJ21" s="40"/>
      <c r="BK21" s="40"/>
      <c r="BL21" s="40"/>
      <c r="BM21" s="40"/>
      <c r="BN21" s="40"/>
      <c r="BO21" s="40"/>
      <c r="BP21" s="40"/>
      <c r="BQ21" s="40"/>
      <c r="BR21" s="40"/>
      <c r="BS21" s="40"/>
      <c r="BT21" s="40"/>
      <c r="BU21" s="40"/>
      <c r="BV21" s="40"/>
      <c r="BW21" s="40"/>
      <c r="BX21" s="40"/>
    </row>
    <row r="22" spans="1:76" ht="15" customHeight="1" x14ac:dyDescent="0.25">
      <c r="A22" s="40"/>
      <c r="B22" s="313"/>
      <c r="C22" s="313"/>
      <c r="D22" s="314"/>
      <c r="E22" s="354"/>
      <c r="F22" s="355"/>
      <c r="G22" s="355"/>
      <c r="H22" s="355"/>
      <c r="I22" s="355"/>
      <c r="J22" s="24" t="e">
        <f>IF(AND(#REF!="Alta",#REF!="Leve"),CONCATENATE("R7C",#REF!),"")</f>
        <v>#REF!</v>
      </c>
      <c r="K22" s="25" t="e">
        <f>IF(AND(#REF!="Alta",#REF!="Leve"),CONCATENATE("R7C",#REF!),"")</f>
        <v>#REF!</v>
      </c>
      <c r="L22" s="25" t="e">
        <f>IF(AND(#REF!="Alta",#REF!="Leve"),CONCATENATE("R7C",#REF!),"")</f>
        <v>#REF!</v>
      </c>
      <c r="M22" s="25" t="e">
        <f>IF(AND(#REF!="Alta",#REF!="Leve"),CONCATENATE("R7C",#REF!),"")</f>
        <v>#REF!</v>
      </c>
      <c r="N22" s="25" t="e">
        <f>IF(AND(#REF!="Alta",#REF!="Leve"),CONCATENATE("R7C",#REF!),"")</f>
        <v>#REF!</v>
      </c>
      <c r="O22" s="26" t="e">
        <f>IF(AND(#REF!="Alta",#REF!="Leve"),CONCATENATE("R7C",#REF!),"")</f>
        <v>#REF!</v>
      </c>
      <c r="P22" s="24" t="e">
        <f>IF(AND(#REF!="Alta",#REF!="Menor"),CONCATENATE("R7C",#REF!),"")</f>
        <v>#REF!</v>
      </c>
      <c r="Q22" s="25" t="e">
        <f>IF(AND(#REF!="Alta",#REF!="Menor"),CONCATENATE("R7C",#REF!),"")</f>
        <v>#REF!</v>
      </c>
      <c r="R22" s="25" t="e">
        <f>IF(AND(#REF!="Alta",#REF!="Menor"),CONCATENATE("R7C",#REF!),"")</f>
        <v>#REF!</v>
      </c>
      <c r="S22" s="25" t="e">
        <f>IF(AND(#REF!="Alta",#REF!="Menor"),CONCATENATE("R7C",#REF!),"")</f>
        <v>#REF!</v>
      </c>
      <c r="T22" s="25" t="e">
        <f>IF(AND(#REF!="Alta",#REF!="Menor"),CONCATENATE("R7C",#REF!),"")</f>
        <v>#REF!</v>
      </c>
      <c r="U22" s="26" t="e">
        <f>IF(AND(#REF!="Alta",#REF!="Menor"),CONCATENATE("R7C",#REF!),"")</f>
        <v>#REF!</v>
      </c>
      <c r="V22" s="9" t="e">
        <f>IF(AND(#REF!="Alta",#REF!="Moderado"),CONCATENATE("R7C",#REF!),"")</f>
        <v>#REF!</v>
      </c>
      <c r="W22" s="10" t="e">
        <f>IF(AND(#REF!="Alta",#REF!="Moderado"),CONCATENATE("R7C",#REF!),"")</f>
        <v>#REF!</v>
      </c>
      <c r="X22" s="10" t="e">
        <f>IF(AND(#REF!="Alta",#REF!="Moderado"),CONCATENATE("R7C",#REF!),"")</f>
        <v>#REF!</v>
      </c>
      <c r="Y22" s="10" t="e">
        <f>IF(AND(#REF!="Alta",#REF!="Moderado"),CONCATENATE("R7C",#REF!),"")</f>
        <v>#REF!</v>
      </c>
      <c r="Z22" s="10" t="e">
        <f>IF(AND(#REF!="Alta",#REF!="Moderado"),CONCATENATE("R7C",#REF!),"")</f>
        <v>#REF!</v>
      </c>
      <c r="AA22" s="11" t="e">
        <f>IF(AND(#REF!="Alta",#REF!="Moderado"),CONCATENATE("R7C",#REF!),"")</f>
        <v>#REF!</v>
      </c>
      <c r="AB22" s="9" t="e">
        <f>IF(AND(#REF!="Alta",#REF!="Mayor"),CONCATENATE("R7C",#REF!),"")</f>
        <v>#REF!</v>
      </c>
      <c r="AC22" s="10" t="e">
        <f>IF(AND(#REF!="Alta",#REF!="Mayor"),CONCATENATE("R7C",#REF!),"")</f>
        <v>#REF!</v>
      </c>
      <c r="AD22" s="10" t="e">
        <f>IF(AND(#REF!="Alta",#REF!="Mayor"),CONCATENATE("R7C",#REF!),"")</f>
        <v>#REF!</v>
      </c>
      <c r="AE22" s="10" t="e">
        <f>IF(AND(#REF!="Alta",#REF!="Mayor"),CONCATENATE("R7C",#REF!),"")</f>
        <v>#REF!</v>
      </c>
      <c r="AF22" s="10" t="e">
        <f>IF(AND(#REF!="Alta",#REF!="Mayor"),CONCATENATE("R7C",#REF!),"")</f>
        <v>#REF!</v>
      </c>
      <c r="AG22" s="11" t="e">
        <f>IF(AND(#REF!="Alta",#REF!="Mayor"),CONCATENATE("R7C",#REF!),"")</f>
        <v>#REF!</v>
      </c>
      <c r="AH22" s="12" t="e">
        <f>IF(AND(#REF!="Alta",#REF!="Catastrófico"),CONCATENATE("R7C",#REF!),"")</f>
        <v>#REF!</v>
      </c>
      <c r="AI22" s="13" t="e">
        <f>IF(AND(#REF!="Alta",#REF!="Catastrófico"),CONCATENATE("R7C",#REF!),"")</f>
        <v>#REF!</v>
      </c>
      <c r="AJ22" s="13" t="e">
        <f>IF(AND(#REF!="Alta",#REF!="Catastrófico"),CONCATENATE("R7C",#REF!),"")</f>
        <v>#REF!</v>
      </c>
      <c r="AK22" s="13" t="e">
        <f>IF(AND(#REF!="Alta",#REF!="Catastrófico"),CONCATENATE("R7C",#REF!),"")</f>
        <v>#REF!</v>
      </c>
      <c r="AL22" s="13" t="e">
        <f>IF(AND(#REF!="Alta",#REF!="Catastrófico"),CONCATENATE("R7C",#REF!),"")</f>
        <v>#REF!</v>
      </c>
      <c r="AM22" s="14" t="e">
        <f>IF(AND(#REF!="Alta",#REF!="Catastrófico"),CONCATENATE("R7C",#REF!),"")</f>
        <v>#REF!</v>
      </c>
      <c r="AN22" s="40"/>
      <c r="AO22" s="364"/>
      <c r="AP22" s="365"/>
      <c r="AQ22" s="365"/>
      <c r="AR22" s="365"/>
      <c r="AS22" s="365"/>
      <c r="AT22" s="366"/>
      <c r="AU22" s="40"/>
      <c r="AV22" s="40"/>
      <c r="AW22" s="40"/>
      <c r="AX22" s="40"/>
      <c r="AY22" s="40"/>
      <c r="AZ22" s="40"/>
      <c r="BA22" s="40"/>
      <c r="BB22" s="40"/>
      <c r="BC22" s="40"/>
      <c r="BD22" s="40"/>
      <c r="BE22" s="40"/>
      <c r="BF22" s="40"/>
      <c r="BG22" s="40"/>
      <c r="BH22" s="40"/>
      <c r="BI22" s="40"/>
      <c r="BJ22" s="40"/>
      <c r="BK22" s="40"/>
      <c r="BL22" s="40"/>
      <c r="BM22" s="40"/>
      <c r="BN22" s="40"/>
      <c r="BO22" s="40"/>
      <c r="BP22" s="40"/>
      <c r="BQ22" s="40"/>
      <c r="BR22" s="40"/>
      <c r="BS22" s="40"/>
      <c r="BT22" s="40"/>
      <c r="BU22" s="40"/>
      <c r="BV22" s="40"/>
      <c r="BW22" s="40"/>
      <c r="BX22" s="40"/>
    </row>
    <row r="23" spans="1:76" ht="15" customHeight="1" x14ac:dyDescent="0.25">
      <c r="A23" s="40"/>
      <c r="B23" s="313"/>
      <c r="C23" s="313"/>
      <c r="D23" s="314"/>
      <c r="E23" s="354"/>
      <c r="F23" s="355"/>
      <c r="G23" s="355"/>
      <c r="H23" s="355"/>
      <c r="I23" s="355"/>
      <c r="J23" s="24" t="e">
        <f>IF(AND(#REF!="Alta",#REF!="Leve"),CONCATENATE("R8C",#REF!),"")</f>
        <v>#REF!</v>
      </c>
      <c r="K23" s="25" t="e">
        <f>IF(AND(#REF!="Alta",#REF!="Leve"),CONCATENATE("R8C",#REF!),"")</f>
        <v>#REF!</v>
      </c>
      <c r="L23" s="25" t="e">
        <f>IF(AND(#REF!="Alta",#REF!="Leve"),CONCATENATE("R8C",#REF!),"")</f>
        <v>#REF!</v>
      </c>
      <c r="M23" s="25" t="e">
        <f>IF(AND(#REF!="Alta",#REF!="Leve"),CONCATENATE("R8C",#REF!),"")</f>
        <v>#REF!</v>
      </c>
      <c r="N23" s="25" t="e">
        <f>IF(AND(#REF!="Alta",#REF!="Leve"),CONCATENATE("R8C",#REF!),"")</f>
        <v>#REF!</v>
      </c>
      <c r="O23" s="26" t="e">
        <f>IF(AND(#REF!="Alta",#REF!="Leve"),CONCATENATE("R8C",#REF!),"")</f>
        <v>#REF!</v>
      </c>
      <c r="P23" s="24" t="e">
        <f>IF(AND(#REF!="Alta",#REF!="Menor"),CONCATENATE("R8C",#REF!),"")</f>
        <v>#REF!</v>
      </c>
      <c r="Q23" s="25" t="e">
        <f>IF(AND(#REF!="Alta",#REF!="Menor"),CONCATENATE("R8C",#REF!),"")</f>
        <v>#REF!</v>
      </c>
      <c r="R23" s="25" t="e">
        <f>IF(AND(#REF!="Alta",#REF!="Menor"),CONCATENATE("R8C",#REF!),"")</f>
        <v>#REF!</v>
      </c>
      <c r="S23" s="25" t="e">
        <f>IF(AND(#REF!="Alta",#REF!="Menor"),CONCATENATE("R8C",#REF!),"")</f>
        <v>#REF!</v>
      </c>
      <c r="T23" s="25" t="e">
        <f>IF(AND(#REF!="Alta",#REF!="Menor"),CONCATENATE("R8C",#REF!),"")</f>
        <v>#REF!</v>
      </c>
      <c r="U23" s="26" t="e">
        <f>IF(AND(#REF!="Alta",#REF!="Menor"),CONCATENATE("R8C",#REF!),"")</f>
        <v>#REF!</v>
      </c>
      <c r="V23" s="9" t="e">
        <f>IF(AND(#REF!="Alta",#REF!="Moderado"),CONCATENATE("R8C",#REF!),"")</f>
        <v>#REF!</v>
      </c>
      <c r="W23" s="10" t="e">
        <f>IF(AND(#REF!="Alta",#REF!="Moderado"),CONCATENATE("R8C",#REF!),"")</f>
        <v>#REF!</v>
      </c>
      <c r="X23" s="10" t="e">
        <f>IF(AND(#REF!="Alta",#REF!="Moderado"),CONCATENATE("R8C",#REF!),"")</f>
        <v>#REF!</v>
      </c>
      <c r="Y23" s="10" t="e">
        <f>IF(AND(#REF!="Alta",#REF!="Moderado"),CONCATENATE("R8C",#REF!),"")</f>
        <v>#REF!</v>
      </c>
      <c r="Z23" s="10" t="e">
        <f>IF(AND(#REF!="Alta",#REF!="Moderado"),CONCATENATE("R8C",#REF!),"")</f>
        <v>#REF!</v>
      </c>
      <c r="AA23" s="11" t="e">
        <f>IF(AND(#REF!="Alta",#REF!="Moderado"),CONCATENATE("R8C",#REF!),"")</f>
        <v>#REF!</v>
      </c>
      <c r="AB23" s="9" t="e">
        <f>IF(AND(#REF!="Alta",#REF!="Mayor"),CONCATENATE("R8C",#REF!),"")</f>
        <v>#REF!</v>
      </c>
      <c r="AC23" s="10" t="e">
        <f>IF(AND(#REF!="Alta",#REF!="Mayor"),CONCATENATE("R8C",#REF!),"")</f>
        <v>#REF!</v>
      </c>
      <c r="AD23" s="10" t="e">
        <f>IF(AND(#REF!="Alta",#REF!="Mayor"),CONCATENATE("R8C",#REF!),"")</f>
        <v>#REF!</v>
      </c>
      <c r="AE23" s="10" t="e">
        <f>IF(AND(#REF!="Alta",#REF!="Mayor"),CONCATENATE("R8C",#REF!),"")</f>
        <v>#REF!</v>
      </c>
      <c r="AF23" s="10" t="e">
        <f>IF(AND(#REF!="Alta",#REF!="Mayor"),CONCATENATE("R8C",#REF!),"")</f>
        <v>#REF!</v>
      </c>
      <c r="AG23" s="11" t="e">
        <f>IF(AND(#REF!="Alta",#REF!="Mayor"),CONCATENATE("R8C",#REF!),"")</f>
        <v>#REF!</v>
      </c>
      <c r="AH23" s="12" t="e">
        <f>IF(AND(#REF!="Alta",#REF!="Catastrófico"),CONCATENATE("R8C",#REF!),"")</f>
        <v>#REF!</v>
      </c>
      <c r="AI23" s="13" t="e">
        <f>IF(AND(#REF!="Alta",#REF!="Catastrófico"),CONCATENATE("R8C",#REF!),"")</f>
        <v>#REF!</v>
      </c>
      <c r="AJ23" s="13" t="e">
        <f>IF(AND(#REF!="Alta",#REF!="Catastrófico"),CONCATENATE("R8C",#REF!),"")</f>
        <v>#REF!</v>
      </c>
      <c r="AK23" s="13" t="e">
        <f>IF(AND(#REF!="Alta",#REF!="Catastrófico"),CONCATENATE("R8C",#REF!),"")</f>
        <v>#REF!</v>
      </c>
      <c r="AL23" s="13" t="e">
        <f>IF(AND(#REF!="Alta",#REF!="Catastrófico"),CONCATENATE("R8C",#REF!),"")</f>
        <v>#REF!</v>
      </c>
      <c r="AM23" s="14" t="e">
        <f>IF(AND(#REF!="Alta",#REF!="Catastrófico"),CONCATENATE("R8C",#REF!),"")</f>
        <v>#REF!</v>
      </c>
      <c r="AN23" s="40"/>
      <c r="AO23" s="364"/>
      <c r="AP23" s="365"/>
      <c r="AQ23" s="365"/>
      <c r="AR23" s="365"/>
      <c r="AS23" s="365"/>
      <c r="AT23" s="366"/>
      <c r="AU23" s="40"/>
      <c r="AV23" s="40"/>
      <c r="AW23" s="40"/>
      <c r="AX23" s="40"/>
      <c r="AY23" s="40"/>
      <c r="AZ23" s="40"/>
      <c r="BA23" s="40"/>
      <c r="BB23" s="40"/>
      <c r="BC23" s="40"/>
      <c r="BD23" s="40"/>
      <c r="BE23" s="40"/>
      <c r="BF23" s="40"/>
      <c r="BG23" s="40"/>
      <c r="BH23" s="40"/>
      <c r="BI23" s="40"/>
      <c r="BJ23" s="40"/>
      <c r="BK23" s="40"/>
      <c r="BL23" s="40"/>
      <c r="BM23" s="40"/>
      <c r="BN23" s="40"/>
      <c r="BO23" s="40"/>
      <c r="BP23" s="40"/>
      <c r="BQ23" s="40"/>
      <c r="BR23" s="40"/>
      <c r="BS23" s="40"/>
      <c r="BT23" s="40"/>
      <c r="BU23" s="40"/>
      <c r="BV23" s="40"/>
      <c r="BW23" s="40"/>
      <c r="BX23" s="40"/>
    </row>
    <row r="24" spans="1:76" ht="15" customHeight="1" x14ac:dyDescent="0.25">
      <c r="A24" s="40"/>
      <c r="B24" s="313"/>
      <c r="C24" s="313"/>
      <c r="D24" s="314"/>
      <c r="E24" s="354"/>
      <c r="F24" s="355"/>
      <c r="G24" s="355"/>
      <c r="H24" s="355"/>
      <c r="I24" s="355"/>
      <c r="J24" s="24" t="e">
        <f>IF(AND(#REF!="Alta",#REF!="Leve"),CONCATENATE("R9C",#REF!),"")</f>
        <v>#REF!</v>
      </c>
      <c r="K24" s="25" t="e">
        <f>IF(AND(#REF!="Alta",#REF!="Leve"),CONCATENATE("R9C",#REF!),"")</f>
        <v>#REF!</v>
      </c>
      <c r="L24" s="25" t="e">
        <f>IF(AND(#REF!="Alta",#REF!="Leve"),CONCATENATE("R9C",#REF!),"")</f>
        <v>#REF!</v>
      </c>
      <c r="M24" s="25" t="e">
        <f>IF(AND(#REF!="Alta",#REF!="Leve"),CONCATENATE("R9C",#REF!),"")</f>
        <v>#REF!</v>
      </c>
      <c r="N24" s="25" t="e">
        <f>IF(AND(#REF!="Alta",#REF!="Leve"),CONCATENATE("R9C",#REF!),"")</f>
        <v>#REF!</v>
      </c>
      <c r="O24" s="26" t="e">
        <f>IF(AND(#REF!="Alta",#REF!="Leve"),CONCATENATE("R9C",#REF!),"")</f>
        <v>#REF!</v>
      </c>
      <c r="P24" s="24" t="e">
        <f>IF(AND(#REF!="Alta",#REF!="Menor"),CONCATENATE("R9C",#REF!),"")</f>
        <v>#REF!</v>
      </c>
      <c r="Q24" s="25" t="e">
        <f>IF(AND(#REF!="Alta",#REF!="Menor"),CONCATENATE("R9C",#REF!),"")</f>
        <v>#REF!</v>
      </c>
      <c r="R24" s="25" t="e">
        <f>IF(AND(#REF!="Alta",#REF!="Menor"),CONCATENATE("R9C",#REF!),"")</f>
        <v>#REF!</v>
      </c>
      <c r="S24" s="25" t="e">
        <f>IF(AND(#REF!="Alta",#REF!="Menor"),CONCATENATE("R9C",#REF!),"")</f>
        <v>#REF!</v>
      </c>
      <c r="T24" s="25" t="e">
        <f>IF(AND(#REF!="Alta",#REF!="Menor"),CONCATENATE("R9C",#REF!),"")</f>
        <v>#REF!</v>
      </c>
      <c r="U24" s="26" t="e">
        <f>IF(AND(#REF!="Alta",#REF!="Menor"),CONCATENATE("R9C",#REF!),"")</f>
        <v>#REF!</v>
      </c>
      <c r="V24" s="9" t="e">
        <f>IF(AND(#REF!="Alta",#REF!="Moderado"),CONCATENATE("R9C",#REF!),"")</f>
        <v>#REF!</v>
      </c>
      <c r="W24" s="10" t="e">
        <f>IF(AND(#REF!="Alta",#REF!="Moderado"),CONCATENATE("R9C",#REF!),"")</f>
        <v>#REF!</v>
      </c>
      <c r="X24" s="10" t="e">
        <f>IF(AND(#REF!="Alta",#REF!="Moderado"),CONCATENATE("R9C",#REF!),"")</f>
        <v>#REF!</v>
      </c>
      <c r="Y24" s="10" t="e">
        <f>IF(AND(#REF!="Alta",#REF!="Moderado"),CONCATENATE("R9C",#REF!),"")</f>
        <v>#REF!</v>
      </c>
      <c r="Z24" s="10" t="e">
        <f>IF(AND(#REF!="Alta",#REF!="Moderado"),CONCATENATE("R9C",#REF!),"")</f>
        <v>#REF!</v>
      </c>
      <c r="AA24" s="11" t="e">
        <f>IF(AND(#REF!="Alta",#REF!="Moderado"),CONCATENATE("R9C",#REF!),"")</f>
        <v>#REF!</v>
      </c>
      <c r="AB24" s="9" t="e">
        <f>IF(AND(#REF!="Alta",#REF!="Mayor"),CONCATENATE("R9C",#REF!),"")</f>
        <v>#REF!</v>
      </c>
      <c r="AC24" s="10" t="e">
        <f>IF(AND(#REF!="Alta",#REF!="Mayor"),CONCATENATE("R9C",#REF!),"")</f>
        <v>#REF!</v>
      </c>
      <c r="AD24" s="10" t="e">
        <f>IF(AND(#REF!="Alta",#REF!="Mayor"),CONCATENATE("R9C",#REF!),"")</f>
        <v>#REF!</v>
      </c>
      <c r="AE24" s="10" t="e">
        <f>IF(AND(#REF!="Alta",#REF!="Mayor"),CONCATENATE("R9C",#REF!),"")</f>
        <v>#REF!</v>
      </c>
      <c r="AF24" s="10" t="e">
        <f>IF(AND(#REF!="Alta",#REF!="Mayor"),CONCATENATE("R9C",#REF!),"")</f>
        <v>#REF!</v>
      </c>
      <c r="AG24" s="11" t="e">
        <f>IF(AND(#REF!="Alta",#REF!="Mayor"),CONCATENATE("R9C",#REF!),"")</f>
        <v>#REF!</v>
      </c>
      <c r="AH24" s="12" t="e">
        <f>IF(AND(#REF!="Alta",#REF!="Catastrófico"),CONCATENATE("R9C",#REF!),"")</f>
        <v>#REF!</v>
      </c>
      <c r="AI24" s="13" t="e">
        <f>IF(AND(#REF!="Alta",#REF!="Catastrófico"),CONCATENATE("R9C",#REF!),"")</f>
        <v>#REF!</v>
      </c>
      <c r="AJ24" s="13" t="e">
        <f>IF(AND(#REF!="Alta",#REF!="Catastrófico"),CONCATENATE("R9C",#REF!),"")</f>
        <v>#REF!</v>
      </c>
      <c r="AK24" s="13" t="e">
        <f>IF(AND(#REF!="Alta",#REF!="Catastrófico"),CONCATENATE("R9C",#REF!),"")</f>
        <v>#REF!</v>
      </c>
      <c r="AL24" s="13" t="e">
        <f>IF(AND(#REF!="Alta",#REF!="Catastrófico"),CONCATENATE("R9C",#REF!),"")</f>
        <v>#REF!</v>
      </c>
      <c r="AM24" s="14" t="e">
        <f>IF(AND(#REF!="Alta",#REF!="Catastrófico"),CONCATENATE("R9C",#REF!),"")</f>
        <v>#REF!</v>
      </c>
      <c r="AN24" s="40"/>
      <c r="AO24" s="364"/>
      <c r="AP24" s="365"/>
      <c r="AQ24" s="365"/>
      <c r="AR24" s="365"/>
      <c r="AS24" s="365"/>
      <c r="AT24" s="366"/>
      <c r="AU24" s="40"/>
      <c r="AV24" s="40"/>
      <c r="AW24" s="40"/>
      <c r="AX24" s="40"/>
      <c r="AY24" s="40"/>
      <c r="AZ24" s="40"/>
      <c r="BA24" s="40"/>
      <c r="BB24" s="40"/>
      <c r="BC24" s="40"/>
      <c r="BD24" s="40"/>
      <c r="BE24" s="40"/>
      <c r="BF24" s="40"/>
      <c r="BG24" s="40"/>
      <c r="BH24" s="40"/>
      <c r="BI24" s="40"/>
      <c r="BJ24" s="40"/>
      <c r="BK24" s="40"/>
      <c r="BL24" s="40"/>
      <c r="BM24" s="40"/>
      <c r="BN24" s="40"/>
      <c r="BO24" s="40"/>
      <c r="BP24" s="40"/>
      <c r="BQ24" s="40"/>
      <c r="BR24" s="40"/>
      <c r="BS24" s="40"/>
      <c r="BT24" s="40"/>
      <c r="BU24" s="40"/>
      <c r="BV24" s="40"/>
      <c r="BW24" s="40"/>
      <c r="BX24" s="40"/>
    </row>
    <row r="25" spans="1:76" ht="15.75" customHeight="1" thickBot="1" x14ac:dyDescent="0.3">
      <c r="A25" s="40"/>
      <c r="B25" s="313"/>
      <c r="C25" s="313"/>
      <c r="D25" s="314"/>
      <c r="E25" s="357"/>
      <c r="F25" s="358"/>
      <c r="G25" s="358"/>
      <c r="H25" s="358"/>
      <c r="I25" s="358"/>
      <c r="J25" s="27" t="e">
        <f>IF(AND(#REF!="Alta",#REF!="Leve"),CONCATENATE("R10C",#REF!),"")</f>
        <v>#REF!</v>
      </c>
      <c r="K25" s="28" t="e">
        <f>IF(AND(#REF!="Alta",#REF!="Leve"),CONCATENATE("R10C",#REF!),"")</f>
        <v>#REF!</v>
      </c>
      <c r="L25" s="28" t="e">
        <f>IF(AND(#REF!="Alta",#REF!="Leve"),CONCATENATE("R10C",#REF!),"")</f>
        <v>#REF!</v>
      </c>
      <c r="M25" s="28" t="e">
        <f>IF(AND(#REF!="Alta",#REF!="Leve"),CONCATENATE("R10C",#REF!),"")</f>
        <v>#REF!</v>
      </c>
      <c r="N25" s="28" t="e">
        <f>IF(AND(#REF!="Alta",#REF!="Leve"),CONCATENATE("R10C",#REF!),"")</f>
        <v>#REF!</v>
      </c>
      <c r="O25" s="29" t="e">
        <f>IF(AND(#REF!="Alta",#REF!="Leve"),CONCATENATE("R10C",#REF!),"")</f>
        <v>#REF!</v>
      </c>
      <c r="P25" s="27" t="e">
        <f>IF(AND(#REF!="Alta",#REF!="Menor"),CONCATENATE("R10C",#REF!),"")</f>
        <v>#REF!</v>
      </c>
      <c r="Q25" s="28" t="e">
        <f>IF(AND(#REF!="Alta",#REF!="Menor"),CONCATENATE("R10C",#REF!),"")</f>
        <v>#REF!</v>
      </c>
      <c r="R25" s="28" t="e">
        <f>IF(AND(#REF!="Alta",#REF!="Menor"),CONCATENATE("R10C",#REF!),"")</f>
        <v>#REF!</v>
      </c>
      <c r="S25" s="28" t="e">
        <f>IF(AND(#REF!="Alta",#REF!="Menor"),CONCATENATE("R10C",#REF!),"")</f>
        <v>#REF!</v>
      </c>
      <c r="T25" s="28" t="e">
        <f>IF(AND(#REF!="Alta",#REF!="Menor"),CONCATENATE("R10C",#REF!),"")</f>
        <v>#REF!</v>
      </c>
      <c r="U25" s="29" t="e">
        <f>IF(AND(#REF!="Alta",#REF!="Menor"),CONCATENATE("R10C",#REF!),"")</f>
        <v>#REF!</v>
      </c>
      <c r="V25" s="15" t="e">
        <f>IF(AND(#REF!="Alta",#REF!="Moderado"),CONCATENATE("R10C",#REF!),"")</f>
        <v>#REF!</v>
      </c>
      <c r="W25" s="16" t="e">
        <f>IF(AND(#REF!="Alta",#REF!="Moderado"),CONCATENATE("R10C",#REF!),"")</f>
        <v>#REF!</v>
      </c>
      <c r="X25" s="16" t="e">
        <f>IF(AND(#REF!="Alta",#REF!="Moderado"),CONCATENATE("R10C",#REF!),"")</f>
        <v>#REF!</v>
      </c>
      <c r="Y25" s="16" t="e">
        <f>IF(AND(#REF!="Alta",#REF!="Moderado"),CONCATENATE("R10C",#REF!),"")</f>
        <v>#REF!</v>
      </c>
      <c r="Z25" s="16" t="e">
        <f>IF(AND(#REF!="Alta",#REF!="Moderado"),CONCATENATE("R10C",#REF!),"")</f>
        <v>#REF!</v>
      </c>
      <c r="AA25" s="17" t="e">
        <f>IF(AND(#REF!="Alta",#REF!="Moderado"),CONCATENATE("R10C",#REF!),"")</f>
        <v>#REF!</v>
      </c>
      <c r="AB25" s="15" t="e">
        <f>IF(AND(#REF!="Alta",#REF!="Mayor"),CONCATENATE("R10C",#REF!),"")</f>
        <v>#REF!</v>
      </c>
      <c r="AC25" s="16" t="e">
        <f>IF(AND(#REF!="Alta",#REF!="Mayor"),CONCATENATE("R10C",#REF!),"")</f>
        <v>#REF!</v>
      </c>
      <c r="AD25" s="16" t="e">
        <f>IF(AND(#REF!="Alta",#REF!="Mayor"),CONCATENATE("R10C",#REF!),"")</f>
        <v>#REF!</v>
      </c>
      <c r="AE25" s="16" t="e">
        <f>IF(AND(#REF!="Alta",#REF!="Mayor"),CONCATENATE("R10C",#REF!),"")</f>
        <v>#REF!</v>
      </c>
      <c r="AF25" s="16" t="e">
        <f>IF(AND(#REF!="Alta",#REF!="Mayor"),CONCATENATE("R10C",#REF!),"")</f>
        <v>#REF!</v>
      </c>
      <c r="AG25" s="17" t="e">
        <f>IF(AND(#REF!="Alta",#REF!="Mayor"),CONCATENATE("R10C",#REF!),"")</f>
        <v>#REF!</v>
      </c>
      <c r="AH25" s="18" t="e">
        <f>IF(AND(#REF!="Alta",#REF!="Catastrófico"),CONCATENATE("R10C",#REF!),"")</f>
        <v>#REF!</v>
      </c>
      <c r="AI25" s="19" t="e">
        <f>IF(AND(#REF!="Alta",#REF!="Catastrófico"),CONCATENATE("R10C",#REF!),"")</f>
        <v>#REF!</v>
      </c>
      <c r="AJ25" s="19" t="e">
        <f>IF(AND(#REF!="Alta",#REF!="Catastrófico"),CONCATENATE("R10C",#REF!),"")</f>
        <v>#REF!</v>
      </c>
      <c r="AK25" s="19" t="e">
        <f>IF(AND(#REF!="Alta",#REF!="Catastrófico"),CONCATENATE("R10C",#REF!),"")</f>
        <v>#REF!</v>
      </c>
      <c r="AL25" s="19" t="e">
        <f>IF(AND(#REF!="Alta",#REF!="Catastrófico"),CONCATENATE("R10C",#REF!),"")</f>
        <v>#REF!</v>
      </c>
      <c r="AM25" s="20" t="e">
        <f>IF(AND(#REF!="Alta",#REF!="Catastrófico"),CONCATENATE("R10C",#REF!),"")</f>
        <v>#REF!</v>
      </c>
      <c r="AN25" s="40"/>
      <c r="AO25" s="367"/>
      <c r="AP25" s="368"/>
      <c r="AQ25" s="368"/>
      <c r="AR25" s="368"/>
      <c r="AS25" s="368"/>
      <c r="AT25" s="369"/>
      <c r="AU25" s="40"/>
      <c r="AV25" s="40"/>
      <c r="AW25" s="40"/>
      <c r="AX25" s="40"/>
      <c r="AY25" s="40"/>
      <c r="AZ25" s="40"/>
      <c r="BA25" s="40"/>
      <c r="BB25" s="40"/>
      <c r="BC25" s="40"/>
      <c r="BD25" s="40"/>
      <c r="BE25" s="40"/>
      <c r="BF25" s="40"/>
      <c r="BG25" s="40"/>
      <c r="BH25" s="40"/>
      <c r="BI25" s="40"/>
      <c r="BJ25" s="40"/>
      <c r="BK25" s="40"/>
      <c r="BL25" s="40"/>
      <c r="BM25" s="40"/>
      <c r="BN25" s="40"/>
      <c r="BO25" s="40"/>
      <c r="BP25" s="40"/>
      <c r="BQ25" s="40"/>
      <c r="BR25" s="40"/>
      <c r="BS25" s="40"/>
      <c r="BT25" s="40"/>
      <c r="BU25" s="40"/>
      <c r="BV25" s="40"/>
      <c r="BW25" s="40"/>
      <c r="BX25" s="40"/>
    </row>
    <row r="26" spans="1:76" ht="15" customHeight="1" x14ac:dyDescent="0.25">
      <c r="A26" s="40"/>
      <c r="B26" s="313"/>
      <c r="C26" s="313"/>
      <c r="D26" s="314"/>
      <c r="E26" s="351" t="s">
        <v>242</v>
      </c>
      <c r="F26" s="352"/>
      <c r="G26" s="352"/>
      <c r="H26" s="352"/>
      <c r="I26" s="353"/>
      <c r="J26" s="21" t="e">
        <f>IF(AND(#REF!="Media",#REF!="Leve"),CONCATENATE("R1C",#REF!),"")</f>
        <v>#REF!</v>
      </c>
      <c r="K26" s="22" t="e">
        <f>IF(AND(#REF!="Media",#REF!="Leve"),CONCATENATE("R1C",#REF!),"")</f>
        <v>#REF!</v>
      </c>
      <c r="L26" s="22" t="e">
        <f>IF(AND(#REF!="Media",#REF!="Leve"),CONCATENATE("R1C",#REF!),"")</f>
        <v>#REF!</v>
      </c>
      <c r="M26" s="22" t="e">
        <f>IF(AND(#REF!="Media",#REF!="Leve"),CONCATENATE("R1C",#REF!),"")</f>
        <v>#REF!</v>
      </c>
      <c r="N26" s="22" t="e">
        <f>IF(AND(#REF!="Media",#REF!="Leve"),CONCATENATE("R1C",#REF!),"")</f>
        <v>#REF!</v>
      </c>
      <c r="O26" s="23" t="e">
        <f>IF(AND(#REF!="Media",#REF!="Leve"),CONCATENATE("R1C",#REF!),"")</f>
        <v>#REF!</v>
      </c>
      <c r="P26" s="21" t="e">
        <f>IF(AND(#REF!="Media",#REF!="Menor"),CONCATENATE("R1C",#REF!),"")</f>
        <v>#REF!</v>
      </c>
      <c r="Q26" s="22" t="e">
        <f>IF(AND(#REF!="Media",#REF!="Menor"),CONCATENATE("R1C",#REF!),"")</f>
        <v>#REF!</v>
      </c>
      <c r="R26" s="22" t="e">
        <f>IF(AND(#REF!="Media",#REF!="Menor"),CONCATENATE("R1C",#REF!),"")</f>
        <v>#REF!</v>
      </c>
      <c r="S26" s="22" t="e">
        <f>IF(AND(#REF!="Media",#REF!="Menor"),CONCATENATE("R1C",#REF!),"")</f>
        <v>#REF!</v>
      </c>
      <c r="T26" s="22" t="e">
        <f>IF(AND(#REF!="Media",#REF!="Menor"),CONCATENATE("R1C",#REF!),"")</f>
        <v>#REF!</v>
      </c>
      <c r="U26" s="23" t="e">
        <f>IF(AND(#REF!="Media",#REF!="Menor"),CONCATENATE("R1C",#REF!),"")</f>
        <v>#REF!</v>
      </c>
      <c r="V26" s="21" t="e">
        <f>IF(AND(#REF!="Media",#REF!="Moderado"),CONCATENATE("R1C",#REF!),"")</f>
        <v>#REF!</v>
      </c>
      <c r="W26" s="22" t="e">
        <f>IF(AND(#REF!="Media",#REF!="Moderado"),CONCATENATE("R1C",#REF!),"")</f>
        <v>#REF!</v>
      </c>
      <c r="X26" s="22" t="e">
        <f>IF(AND(#REF!="Media",#REF!="Moderado"),CONCATENATE("R1C",#REF!),"")</f>
        <v>#REF!</v>
      </c>
      <c r="Y26" s="22" t="e">
        <f>IF(AND(#REF!="Media",#REF!="Moderado"),CONCATENATE("R1C",#REF!),"")</f>
        <v>#REF!</v>
      </c>
      <c r="Z26" s="22" t="e">
        <f>IF(AND(#REF!="Media",#REF!="Moderado"),CONCATENATE("R1C",#REF!),"")</f>
        <v>#REF!</v>
      </c>
      <c r="AA26" s="23" t="e">
        <f>IF(AND(#REF!="Media",#REF!="Moderado"),CONCATENATE("R1C",#REF!),"")</f>
        <v>#REF!</v>
      </c>
      <c r="AB26" s="3" t="e">
        <f>IF(AND(#REF!="Media",#REF!="Mayor"),CONCATENATE("R1C",#REF!),"")</f>
        <v>#REF!</v>
      </c>
      <c r="AC26" s="4" t="e">
        <f>IF(AND(#REF!="Media",#REF!="Mayor"),CONCATENATE("R1C",#REF!),"")</f>
        <v>#REF!</v>
      </c>
      <c r="AD26" s="4" t="e">
        <f>IF(AND(#REF!="Media",#REF!="Mayor"),CONCATENATE("R1C",#REF!),"")</f>
        <v>#REF!</v>
      </c>
      <c r="AE26" s="4" t="e">
        <f>IF(AND(#REF!="Media",#REF!="Mayor"),CONCATENATE("R1C",#REF!),"")</f>
        <v>#REF!</v>
      </c>
      <c r="AF26" s="4" t="e">
        <f>IF(AND(#REF!="Media",#REF!="Mayor"),CONCATENATE("R1C",#REF!),"")</f>
        <v>#REF!</v>
      </c>
      <c r="AG26" s="5" t="e">
        <f>IF(AND(#REF!="Media",#REF!="Mayor"),CONCATENATE("R1C",#REF!),"")</f>
        <v>#REF!</v>
      </c>
      <c r="AH26" s="6" t="e">
        <f>IF(AND(#REF!="Media",#REF!="Catastrófico"),CONCATENATE("R1C",#REF!),"")</f>
        <v>#REF!</v>
      </c>
      <c r="AI26" s="7" t="e">
        <f>IF(AND(#REF!="Media",#REF!="Catastrófico"),CONCATENATE("R1C",#REF!),"")</f>
        <v>#REF!</v>
      </c>
      <c r="AJ26" s="7" t="e">
        <f>IF(AND(#REF!="Media",#REF!="Catastrófico"),CONCATENATE("R1C",#REF!),"")</f>
        <v>#REF!</v>
      </c>
      <c r="AK26" s="7" t="e">
        <f>IF(AND(#REF!="Media",#REF!="Catastrófico"),CONCATENATE("R1C",#REF!),"")</f>
        <v>#REF!</v>
      </c>
      <c r="AL26" s="7" t="e">
        <f>IF(AND(#REF!="Media",#REF!="Catastrófico"),CONCATENATE("R1C",#REF!),"")</f>
        <v>#REF!</v>
      </c>
      <c r="AM26" s="8" t="e">
        <f>IF(AND(#REF!="Media",#REF!="Catastrófico"),CONCATENATE("R1C",#REF!),"")</f>
        <v>#REF!</v>
      </c>
      <c r="AN26" s="40"/>
      <c r="AO26" s="391" t="s">
        <v>79</v>
      </c>
      <c r="AP26" s="392"/>
      <c r="AQ26" s="392"/>
      <c r="AR26" s="392"/>
      <c r="AS26" s="392"/>
      <c r="AT26" s="393"/>
      <c r="AU26" s="40"/>
      <c r="AV26" s="40"/>
      <c r="AW26" s="40"/>
      <c r="AX26" s="40"/>
      <c r="AY26" s="40"/>
      <c r="AZ26" s="40"/>
      <c r="BA26" s="40"/>
      <c r="BB26" s="40"/>
      <c r="BC26" s="40"/>
      <c r="BD26" s="40"/>
      <c r="BE26" s="40"/>
      <c r="BF26" s="40"/>
      <c r="BG26" s="40"/>
      <c r="BH26" s="40"/>
      <c r="BI26" s="40"/>
      <c r="BJ26" s="40"/>
      <c r="BK26" s="40"/>
      <c r="BL26" s="40"/>
      <c r="BM26" s="40"/>
      <c r="BN26" s="40"/>
      <c r="BO26" s="40"/>
      <c r="BP26" s="40"/>
      <c r="BQ26" s="40"/>
      <c r="BR26" s="40"/>
      <c r="BS26" s="40"/>
      <c r="BT26" s="40"/>
      <c r="BU26" s="40"/>
      <c r="BV26" s="40"/>
      <c r="BW26" s="40"/>
      <c r="BX26" s="40"/>
    </row>
    <row r="27" spans="1:76" ht="15" customHeight="1" x14ac:dyDescent="0.25">
      <c r="A27" s="40"/>
      <c r="B27" s="313"/>
      <c r="C27" s="313"/>
      <c r="D27" s="314"/>
      <c r="E27" s="370"/>
      <c r="F27" s="355"/>
      <c r="G27" s="355"/>
      <c r="H27" s="355"/>
      <c r="I27" s="356"/>
      <c r="J27" s="24" t="e">
        <f>IF(AND(#REF!="Media",#REF!="Leve"),CONCATENATE("R2C",#REF!),"")</f>
        <v>#REF!</v>
      </c>
      <c r="K27" s="25" t="e">
        <f>IF(AND(#REF!="Media",#REF!="Leve"),CONCATENATE("R2C",#REF!),"")</f>
        <v>#REF!</v>
      </c>
      <c r="L27" s="25" t="e">
        <f>IF(AND(#REF!="Media",#REF!="Leve"),CONCATENATE("R2C",#REF!),"")</f>
        <v>#REF!</v>
      </c>
      <c r="M27" s="25" t="e">
        <f>IF(AND(#REF!="Media",#REF!="Leve"),CONCATENATE("R2C",#REF!),"")</f>
        <v>#REF!</v>
      </c>
      <c r="N27" s="25" t="e">
        <f>IF(AND(#REF!="Media",#REF!="Leve"),CONCATENATE("R2C",#REF!),"")</f>
        <v>#REF!</v>
      </c>
      <c r="O27" s="26" t="e">
        <f>IF(AND(#REF!="Media",#REF!="Leve"),CONCATENATE("R2C",#REF!),"")</f>
        <v>#REF!</v>
      </c>
      <c r="P27" s="24" t="e">
        <f>IF(AND(#REF!="Media",#REF!="Menor"),CONCATENATE("R2C",#REF!),"")</f>
        <v>#REF!</v>
      </c>
      <c r="Q27" s="25" t="e">
        <f>IF(AND(#REF!="Media",#REF!="Menor"),CONCATENATE("R2C",#REF!),"")</f>
        <v>#REF!</v>
      </c>
      <c r="R27" s="25" t="e">
        <f>IF(AND(#REF!="Media",#REF!="Menor"),CONCATENATE("R2C",#REF!),"")</f>
        <v>#REF!</v>
      </c>
      <c r="S27" s="25" t="e">
        <f>IF(AND(#REF!="Media",#REF!="Menor"),CONCATENATE("R2C",#REF!),"")</f>
        <v>#REF!</v>
      </c>
      <c r="T27" s="25" t="e">
        <f>IF(AND(#REF!="Media",#REF!="Menor"),CONCATENATE("R2C",#REF!),"")</f>
        <v>#REF!</v>
      </c>
      <c r="U27" s="26" t="e">
        <f>IF(AND(#REF!="Media",#REF!="Menor"),CONCATENATE("R2C",#REF!),"")</f>
        <v>#REF!</v>
      </c>
      <c r="V27" s="24" t="e">
        <f>IF(AND(#REF!="Media",#REF!="Moderado"),CONCATENATE("R2C",#REF!),"")</f>
        <v>#REF!</v>
      </c>
      <c r="W27" s="25" t="e">
        <f>IF(AND(#REF!="Media",#REF!="Moderado"),CONCATENATE("R2C",#REF!),"")</f>
        <v>#REF!</v>
      </c>
      <c r="X27" s="25" t="e">
        <f>IF(AND(#REF!="Media",#REF!="Moderado"),CONCATENATE("R2C",#REF!),"")</f>
        <v>#REF!</v>
      </c>
      <c r="Y27" s="25" t="e">
        <f>IF(AND(#REF!="Media",#REF!="Moderado"),CONCATENATE("R2C",#REF!),"")</f>
        <v>#REF!</v>
      </c>
      <c r="Z27" s="25" t="e">
        <f>IF(AND(#REF!="Media",#REF!="Moderado"),CONCATENATE("R2C",#REF!),"")</f>
        <v>#REF!</v>
      </c>
      <c r="AA27" s="26" t="e">
        <f>IF(AND(#REF!="Media",#REF!="Moderado"),CONCATENATE("R2C",#REF!),"")</f>
        <v>#REF!</v>
      </c>
      <c r="AB27" s="9" t="e">
        <f>IF(AND(#REF!="Media",#REF!="Mayor"),CONCATENATE("R2C",#REF!),"")</f>
        <v>#REF!</v>
      </c>
      <c r="AC27" s="10" t="e">
        <f>IF(AND(#REF!="Media",#REF!="Mayor"),CONCATENATE("R2C",#REF!),"")</f>
        <v>#REF!</v>
      </c>
      <c r="AD27" s="10" t="e">
        <f>IF(AND(#REF!="Media",#REF!="Mayor"),CONCATENATE("R2C",#REF!),"")</f>
        <v>#REF!</v>
      </c>
      <c r="AE27" s="10" t="e">
        <f>IF(AND(#REF!="Media",#REF!="Mayor"),CONCATENATE("R2C",#REF!),"")</f>
        <v>#REF!</v>
      </c>
      <c r="AF27" s="10" t="e">
        <f>IF(AND(#REF!="Media",#REF!="Mayor"),CONCATENATE("R2C",#REF!),"")</f>
        <v>#REF!</v>
      </c>
      <c r="AG27" s="11" t="e">
        <f>IF(AND(#REF!="Media",#REF!="Mayor"),CONCATENATE("R2C",#REF!),"")</f>
        <v>#REF!</v>
      </c>
      <c r="AH27" s="12" t="e">
        <f>IF(AND(#REF!="Media",#REF!="Catastrófico"),CONCATENATE("R2C",#REF!),"")</f>
        <v>#REF!</v>
      </c>
      <c r="AI27" s="13" t="e">
        <f>IF(AND(#REF!="Media",#REF!="Catastrófico"),CONCATENATE("R2C",#REF!),"")</f>
        <v>#REF!</v>
      </c>
      <c r="AJ27" s="13" t="e">
        <f>IF(AND(#REF!="Media",#REF!="Catastrófico"),CONCATENATE("R2C",#REF!),"")</f>
        <v>#REF!</v>
      </c>
      <c r="AK27" s="13" t="e">
        <f>IF(AND(#REF!="Media",#REF!="Catastrófico"),CONCATENATE("R2C",#REF!),"")</f>
        <v>#REF!</v>
      </c>
      <c r="AL27" s="13" t="e">
        <f>IF(AND(#REF!="Media",#REF!="Catastrófico"),CONCATENATE("R2C",#REF!),"")</f>
        <v>#REF!</v>
      </c>
      <c r="AM27" s="14" t="e">
        <f>IF(AND(#REF!="Media",#REF!="Catastrófico"),CONCATENATE("R2C",#REF!),"")</f>
        <v>#REF!</v>
      </c>
      <c r="AN27" s="40"/>
      <c r="AO27" s="394"/>
      <c r="AP27" s="395"/>
      <c r="AQ27" s="395"/>
      <c r="AR27" s="395"/>
      <c r="AS27" s="395"/>
      <c r="AT27" s="396"/>
      <c r="AU27" s="40"/>
      <c r="AV27" s="40"/>
      <c r="AW27" s="40"/>
      <c r="AX27" s="40"/>
      <c r="AY27" s="40"/>
      <c r="AZ27" s="40"/>
      <c r="BA27" s="40"/>
      <c r="BB27" s="40"/>
      <c r="BC27" s="40"/>
      <c r="BD27" s="40"/>
      <c r="BE27" s="40"/>
      <c r="BF27" s="40"/>
      <c r="BG27" s="40"/>
      <c r="BH27" s="40"/>
      <c r="BI27" s="40"/>
      <c r="BJ27" s="40"/>
      <c r="BK27" s="40"/>
      <c r="BL27" s="40"/>
      <c r="BM27" s="40"/>
      <c r="BN27" s="40"/>
      <c r="BO27" s="40"/>
      <c r="BP27" s="40"/>
      <c r="BQ27" s="40"/>
      <c r="BR27" s="40"/>
      <c r="BS27" s="40"/>
      <c r="BT27" s="40"/>
      <c r="BU27" s="40"/>
      <c r="BV27" s="40"/>
      <c r="BW27" s="40"/>
      <c r="BX27" s="40"/>
    </row>
    <row r="28" spans="1:76" ht="15" customHeight="1" x14ac:dyDescent="0.25">
      <c r="A28" s="40"/>
      <c r="B28" s="313"/>
      <c r="C28" s="313"/>
      <c r="D28" s="314"/>
      <c r="E28" s="354"/>
      <c r="F28" s="355"/>
      <c r="G28" s="355"/>
      <c r="H28" s="355"/>
      <c r="I28" s="356"/>
      <c r="J28" s="24" t="e">
        <f>IF(AND(#REF!="Media",#REF!="Leve"),CONCATENATE("R3C",#REF!),"")</f>
        <v>#REF!</v>
      </c>
      <c r="K28" s="25" t="e">
        <f>IF(AND(#REF!="Media",#REF!="Leve"),CONCATENATE("R3C",#REF!),"")</f>
        <v>#REF!</v>
      </c>
      <c r="L28" s="25" t="e">
        <f>IF(AND(#REF!="Media",#REF!="Leve"),CONCATENATE("R3C",#REF!),"")</f>
        <v>#REF!</v>
      </c>
      <c r="M28" s="25" t="e">
        <f>IF(AND(#REF!="Media",#REF!="Leve"),CONCATENATE("R3C",#REF!),"")</f>
        <v>#REF!</v>
      </c>
      <c r="N28" s="25" t="e">
        <f>IF(AND(#REF!="Media",#REF!="Leve"),CONCATENATE("R3C",#REF!),"")</f>
        <v>#REF!</v>
      </c>
      <c r="O28" s="26" t="e">
        <f>IF(AND(#REF!="Media",#REF!="Leve"),CONCATENATE("R3C",#REF!),"")</f>
        <v>#REF!</v>
      </c>
      <c r="P28" s="24" t="e">
        <f>IF(AND(#REF!="Media",#REF!="Menor"),CONCATENATE("R3C",#REF!),"")</f>
        <v>#REF!</v>
      </c>
      <c r="Q28" s="25" t="e">
        <f>IF(AND(#REF!="Media",#REF!="Menor"),CONCATENATE("R3C",#REF!),"")</f>
        <v>#REF!</v>
      </c>
      <c r="R28" s="25" t="e">
        <f>IF(AND(#REF!="Media",#REF!="Menor"),CONCATENATE("R3C",#REF!),"")</f>
        <v>#REF!</v>
      </c>
      <c r="S28" s="25" t="e">
        <f>IF(AND(#REF!="Media",#REF!="Menor"),CONCATENATE("R3C",#REF!),"")</f>
        <v>#REF!</v>
      </c>
      <c r="T28" s="25" t="e">
        <f>IF(AND(#REF!="Media",#REF!="Menor"),CONCATENATE("R3C",#REF!),"")</f>
        <v>#REF!</v>
      </c>
      <c r="U28" s="26" t="e">
        <f>IF(AND(#REF!="Media",#REF!="Menor"),CONCATENATE("R3C",#REF!),"")</f>
        <v>#REF!</v>
      </c>
      <c r="V28" s="24" t="e">
        <f>IF(AND(#REF!="Media",#REF!="Moderado"),CONCATENATE("R3C",#REF!),"")</f>
        <v>#REF!</v>
      </c>
      <c r="W28" s="25" t="e">
        <f>IF(AND(#REF!="Media",#REF!="Moderado"),CONCATENATE("R3C",#REF!),"")</f>
        <v>#REF!</v>
      </c>
      <c r="X28" s="25" t="e">
        <f>IF(AND(#REF!="Media",#REF!="Moderado"),CONCATENATE("R3C",#REF!),"")</f>
        <v>#REF!</v>
      </c>
      <c r="Y28" s="25" t="e">
        <f>IF(AND(#REF!="Media",#REF!="Moderado"),CONCATENATE("R3C",#REF!),"")</f>
        <v>#REF!</v>
      </c>
      <c r="Z28" s="25" t="e">
        <f>IF(AND(#REF!="Media",#REF!="Moderado"),CONCATENATE("R3C",#REF!),"")</f>
        <v>#REF!</v>
      </c>
      <c r="AA28" s="26" t="e">
        <f>IF(AND(#REF!="Media",#REF!="Moderado"),CONCATENATE("R3C",#REF!),"")</f>
        <v>#REF!</v>
      </c>
      <c r="AB28" s="9" t="e">
        <f>IF(AND(#REF!="Media",#REF!="Mayor"),CONCATENATE("R3C",#REF!),"")</f>
        <v>#REF!</v>
      </c>
      <c r="AC28" s="10" t="e">
        <f>IF(AND(#REF!="Media",#REF!="Mayor"),CONCATENATE("R3C",#REF!),"")</f>
        <v>#REF!</v>
      </c>
      <c r="AD28" s="10" t="e">
        <f>IF(AND(#REF!="Media",#REF!="Mayor"),CONCATENATE("R3C",#REF!),"")</f>
        <v>#REF!</v>
      </c>
      <c r="AE28" s="10" t="e">
        <f>IF(AND(#REF!="Media",#REF!="Mayor"),CONCATENATE("R3C",#REF!),"")</f>
        <v>#REF!</v>
      </c>
      <c r="AF28" s="10" t="e">
        <f>IF(AND(#REF!="Media",#REF!="Mayor"),CONCATENATE("R3C",#REF!),"")</f>
        <v>#REF!</v>
      </c>
      <c r="AG28" s="11" t="e">
        <f>IF(AND(#REF!="Media",#REF!="Mayor"),CONCATENATE("R3C",#REF!),"")</f>
        <v>#REF!</v>
      </c>
      <c r="AH28" s="12" t="e">
        <f>IF(AND(#REF!="Media",#REF!="Catastrófico"),CONCATENATE("R3C",#REF!),"")</f>
        <v>#REF!</v>
      </c>
      <c r="AI28" s="13" t="e">
        <f>IF(AND(#REF!="Media",#REF!="Catastrófico"),CONCATENATE("R3C",#REF!),"")</f>
        <v>#REF!</v>
      </c>
      <c r="AJ28" s="13" t="e">
        <f>IF(AND(#REF!="Media",#REF!="Catastrófico"),CONCATENATE("R3C",#REF!),"")</f>
        <v>#REF!</v>
      </c>
      <c r="AK28" s="13" t="e">
        <f>IF(AND(#REF!="Media",#REF!="Catastrófico"),CONCATENATE("R3C",#REF!),"")</f>
        <v>#REF!</v>
      </c>
      <c r="AL28" s="13" t="e">
        <f>IF(AND(#REF!="Media",#REF!="Catastrófico"),CONCATENATE("R3C",#REF!),"")</f>
        <v>#REF!</v>
      </c>
      <c r="AM28" s="14" t="e">
        <f>IF(AND(#REF!="Media",#REF!="Catastrófico"),CONCATENATE("R3C",#REF!),"")</f>
        <v>#REF!</v>
      </c>
      <c r="AN28" s="40"/>
      <c r="AO28" s="394"/>
      <c r="AP28" s="395"/>
      <c r="AQ28" s="395"/>
      <c r="AR28" s="395"/>
      <c r="AS28" s="395"/>
      <c r="AT28" s="396"/>
      <c r="AU28" s="40"/>
      <c r="AV28" s="40"/>
      <c r="AW28" s="40"/>
      <c r="AX28" s="40"/>
      <c r="AY28" s="40"/>
      <c r="AZ28" s="40"/>
      <c r="BA28" s="40"/>
      <c r="BB28" s="40"/>
      <c r="BC28" s="40"/>
      <c r="BD28" s="40"/>
      <c r="BE28" s="40"/>
      <c r="BF28" s="40"/>
      <c r="BG28" s="40"/>
      <c r="BH28" s="40"/>
      <c r="BI28" s="40"/>
      <c r="BJ28" s="40"/>
      <c r="BK28" s="40"/>
      <c r="BL28" s="40"/>
      <c r="BM28" s="40"/>
      <c r="BN28" s="40"/>
      <c r="BO28" s="40"/>
      <c r="BP28" s="40"/>
      <c r="BQ28" s="40"/>
      <c r="BR28" s="40"/>
      <c r="BS28" s="40"/>
      <c r="BT28" s="40"/>
      <c r="BU28" s="40"/>
      <c r="BV28" s="40"/>
      <c r="BW28" s="40"/>
      <c r="BX28" s="40"/>
    </row>
    <row r="29" spans="1:76" ht="15" customHeight="1" x14ac:dyDescent="0.25">
      <c r="A29" s="40"/>
      <c r="B29" s="313"/>
      <c r="C29" s="313"/>
      <c r="D29" s="314"/>
      <c r="E29" s="354"/>
      <c r="F29" s="355"/>
      <c r="G29" s="355"/>
      <c r="H29" s="355"/>
      <c r="I29" s="356"/>
      <c r="J29" s="24" t="e">
        <f>IF(AND(#REF!="Media",#REF!="Leve"),CONCATENATE("R4C",#REF!),"")</f>
        <v>#REF!</v>
      </c>
      <c r="K29" s="25" t="e">
        <f>IF(AND(#REF!="Media",#REF!="Leve"),CONCATENATE("R4C",#REF!),"")</f>
        <v>#REF!</v>
      </c>
      <c r="L29" s="25" t="e">
        <f>IF(AND(#REF!="Media",#REF!="Leve"),CONCATENATE("R4C",#REF!),"")</f>
        <v>#REF!</v>
      </c>
      <c r="M29" s="25" t="e">
        <f>IF(AND(#REF!="Media",#REF!="Leve"),CONCATENATE("R4C",#REF!),"")</f>
        <v>#REF!</v>
      </c>
      <c r="N29" s="25" t="e">
        <f>IF(AND(#REF!="Media",#REF!="Leve"),CONCATENATE("R4C",#REF!),"")</f>
        <v>#REF!</v>
      </c>
      <c r="O29" s="26" t="e">
        <f>IF(AND(#REF!="Media",#REF!="Leve"),CONCATENATE("R4C",#REF!),"")</f>
        <v>#REF!</v>
      </c>
      <c r="P29" s="24" t="e">
        <f>IF(AND(#REF!="Media",#REF!="Menor"),CONCATENATE("R4C",#REF!),"")</f>
        <v>#REF!</v>
      </c>
      <c r="Q29" s="25" t="e">
        <f>IF(AND(#REF!="Media",#REF!="Menor"),CONCATENATE("R4C",#REF!),"")</f>
        <v>#REF!</v>
      </c>
      <c r="R29" s="25" t="e">
        <f>IF(AND(#REF!="Media",#REF!="Menor"),CONCATENATE("R4C",#REF!),"")</f>
        <v>#REF!</v>
      </c>
      <c r="S29" s="25" t="e">
        <f>IF(AND(#REF!="Media",#REF!="Menor"),CONCATENATE("R4C",#REF!),"")</f>
        <v>#REF!</v>
      </c>
      <c r="T29" s="25" t="e">
        <f>IF(AND(#REF!="Media",#REF!="Menor"),CONCATENATE("R4C",#REF!),"")</f>
        <v>#REF!</v>
      </c>
      <c r="U29" s="26" t="e">
        <f>IF(AND(#REF!="Media",#REF!="Menor"),CONCATENATE("R4C",#REF!),"")</f>
        <v>#REF!</v>
      </c>
      <c r="V29" s="24" t="e">
        <f>IF(AND(#REF!="Media",#REF!="Moderado"),CONCATENATE("R4C",#REF!),"")</f>
        <v>#REF!</v>
      </c>
      <c r="W29" s="25" t="e">
        <f>IF(AND(#REF!="Media",#REF!="Moderado"),CONCATENATE("R4C",#REF!),"")</f>
        <v>#REF!</v>
      </c>
      <c r="X29" s="25" t="e">
        <f>IF(AND(#REF!="Media",#REF!="Moderado"),CONCATENATE("R4C",#REF!),"")</f>
        <v>#REF!</v>
      </c>
      <c r="Y29" s="25" t="e">
        <f>IF(AND(#REF!="Media",#REF!="Moderado"),CONCATENATE("R4C",#REF!),"")</f>
        <v>#REF!</v>
      </c>
      <c r="Z29" s="25" t="e">
        <f>IF(AND(#REF!="Media",#REF!="Moderado"),CONCATENATE("R4C",#REF!),"")</f>
        <v>#REF!</v>
      </c>
      <c r="AA29" s="26" t="e">
        <f>IF(AND(#REF!="Media",#REF!="Moderado"),CONCATENATE("R4C",#REF!),"")</f>
        <v>#REF!</v>
      </c>
      <c r="AB29" s="9" t="e">
        <f>IF(AND(#REF!="Media",#REF!="Mayor"),CONCATENATE("R4C",#REF!),"")</f>
        <v>#REF!</v>
      </c>
      <c r="AC29" s="10" t="e">
        <f>IF(AND(#REF!="Media",#REF!="Mayor"),CONCATENATE("R4C",#REF!),"")</f>
        <v>#REF!</v>
      </c>
      <c r="AD29" s="10" t="e">
        <f>IF(AND(#REF!="Media",#REF!="Mayor"),CONCATENATE("R4C",#REF!),"")</f>
        <v>#REF!</v>
      </c>
      <c r="AE29" s="10" t="e">
        <f>IF(AND(#REF!="Media",#REF!="Mayor"),CONCATENATE("R4C",#REF!),"")</f>
        <v>#REF!</v>
      </c>
      <c r="AF29" s="10" t="e">
        <f>IF(AND(#REF!="Media",#REF!="Mayor"),CONCATENATE("R4C",#REF!),"")</f>
        <v>#REF!</v>
      </c>
      <c r="AG29" s="11" t="e">
        <f>IF(AND(#REF!="Media",#REF!="Mayor"),CONCATENATE("R4C",#REF!),"")</f>
        <v>#REF!</v>
      </c>
      <c r="AH29" s="12" t="e">
        <f>IF(AND(#REF!="Media",#REF!="Catastrófico"),CONCATENATE("R4C",#REF!),"")</f>
        <v>#REF!</v>
      </c>
      <c r="AI29" s="13" t="e">
        <f>IF(AND(#REF!="Media",#REF!="Catastrófico"),CONCATENATE("R4C",#REF!),"")</f>
        <v>#REF!</v>
      </c>
      <c r="AJ29" s="13" t="e">
        <f>IF(AND(#REF!="Media",#REF!="Catastrófico"),CONCATENATE("R4C",#REF!),"")</f>
        <v>#REF!</v>
      </c>
      <c r="AK29" s="13" t="e">
        <f>IF(AND(#REF!="Media",#REF!="Catastrófico"),CONCATENATE("R4C",#REF!),"")</f>
        <v>#REF!</v>
      </c>
      <c r="AL29" s="13" t="e">
        <f>IF(AND(#REF!="Media",#REF!="Catastrófico"),CONCATENATE("R4C",#REF!),"")</f>
        <v>#REF!</v>
      </c>
      <c r="AM29" s="14" t="e">
        <f>IF(AND(#REF!="Media",#REF!="Catastrófico"),CONCATENATE("R4C",#REF!),"")</f>
        <v>#REF!</v>
      </c>
      <c r="AN29" s="40"/>
      <c r="AO29" s="394"/>
      <c r="AP29" s="395"/>
      <c r="AQ29" s="395"/>
      <c r="AR29" s="395"/>
      <c r="AS29" s="395"/>
      <c r="AT29" s="396"/>
      <c r="AU29" s="40"/>
      <c r="AV29" s="40"/>
      <c r="AW29" s="40"/>
      <c r="AX29" s="40"/>
      <c r="AY29" s="40"/>
      <c r="AZ29" s="40"/>
      <c r="BA29" s="40"/>
      <c r="BB29" s="40"/>
      <c r="BC29" s="40"/>
      <c r="BD29" s="40"/>
      <c r="BE29" s="40"/>
      <c r="BF29" s="40"/>
      <c r="BG29" s="40"/>
      <c r="BH29" s="40"/>
      <c r="BI29" s="40"/>
      <c r="BJ29" s="40"/>
      <c r="BK29" s="40"/>
      <c r="BL29" s="40"/>
      <c r="BM29" s="40"/>
      <c r="BN29" s="40"/>
      <c r="BO29" s="40"/>
      <c r="BP29" s="40"/>
      <c r="BQ29" s="40"/>
      <c r="BR29" s="40"/>
      <c r="BS29" s="40"/>
      <c r="BT29" s="40"/>
      <c r="BU29" s="40"/>
      <c r="BV29" s="40"/>
      <c r="BW29" s="40"/>
      <c r="BX29" s="40"/>
    </row>
    <row r="30" spans="1:76" ht="15" customHeight="1" x14ac:dyDescent="0.25">
      <c r="A30" s="40"/>
      <c r="B30" s="313"/>
      <c r="C30" s="313"/>
      <c r="D30" s="314"/>
      <c r="E30" s="354"/>
      <c r="F30" s="355"/>
      <c r="G30" s="355"/>
      <c r="H30" s="355"/>
      <c r="I30" s="356"/>
      <c r="J30" s="24" t="e">
        <f>IF(AND(#REF!="Media",#REF!="Leve"),CONCATENATE("R5C",#REF!),"")</f>
        <v>#REF!</v>
      </c>
      <c r="K30" s="25" t="e">
        <f>IF(AND(#REF!="Media",#REF!="Leve"),CONCATENATE("R5C",#REF!),"")</f>
        <v>#REF!</v>
      </c>
      <c r="L30" s="25" t="e">
        <f>IF(AND(#REF!="Media",#REF!="Leve"),CONCATENATE("R5C",#REF!),"")</f>
        <v>#REF!</v>
      </c>
      <c r="M30" s="25" t="e">
        <f>IF(AND(#REF!="Media",#REF!="Leve"),CONCATENATE("R5C",#REF!),"")</f>
        <v>#REF!</v>
      </c>
      <c r="N30" s="25" t="e">
        <f>IF(AND(#REF!="Media",#REF!="Leve"),CONCATENATE("R5C",#REF!),"")</f>
        <v>#REF!</v>
      </c>
      <c r="O30" s="26" t="e">
        <f>IF(AND(#REF!="Media",#REF!="Leve"),CONCATENATE("R5C",#REF!),"")</f>
        <v>#REF!</v>
      </c>
      <c r="P30" s="24" t="e">
        <f>IF(AND(#REF!="Media",#REF!="Menor"),CONCATENATE("R5C",#REF!),"")</f>
        <v>#REF!</v>
      </c>
      <c r="Q30" s="25" t="e">
        <f>IF(AND(#REF!="Media",#REF!="Menor"),CONCATENATE("R5C",#REF!),"")</f>
        <v>#REF!</v>
      </c>
      <c r="R30" s="25" t="e">
        <f>IF(AND(#REF!="Media",#REF!="Menor"),CONCATENATE("R5C",#REF!),"")</f>
        <v>#REF!</v>
      </c>
      <c r="S30" s="25" t="e">
        <f>IF(AND(#REF!="Media",#REF!="Menor"),CONCATENATE("R5C",#REF!),"")</f>
        <v>#REF!</v>
      </c>
      <c r="T30" s="25" t="e">
        <f>IF(AND(#REF!="Media",#REF!="Menor"),CONCATENATE("R5C",#REF!),"")</f>
        <v>#REF!</v>
      </c>
      <c r="U30" s="26" t="e">
        <f>IF(AND(#REF!="Media",#REF!="Menor"),CONCATENATE("R5C",#REF!),"")</f>
        <v>#REF!</v>
      </c>
      <c r="V30" s="24" t="e">
        <f>IF(AND(#REF!="Media",#REF!="Moderado"),CONCATENATE("R5C",#REF!),"")</f>
        <v>#REF!</v>
      </c>
      <c r="W30" s="25" t="e">
        <f>IF(AND(#REF!="Media",#REF!="Moderado"),CONCATENATE("R5C",#REF!),"")</f>
        <v>#REF!</v>
      </c>
      <c r="X30" s="25" t="e">
        <f>IF(AND(#REF!="Media",#REF!="Moderado"),CONCATENATE("R5C",#REF!),"")</f>
        <v>#REF!</v>
      </c>
      <c r="Y30" s="25" t="e">
        <f>IF(AND(#REF!="Media",#REF!="Moderado"),CONCATENATE("R5C",#REF!),"")</f>
        <v>#REF!</v>
      </c>
      <c r="Z30" s="25" t="e">
        <f>IF(AND(#REF!="Media",#REF!="Moderado"),CONCATENATE("R5C",#REF!),"")</f>
        <v>#REF!</v>
      </c>
      <c r="AA30" s="26" t="e">
        <f>IF(AND(#REF!="Media",#REF!="Moderado"),CONCATENATE("R5C",#REF!),"")</f>
        <v>#REF!</v>
      </c>
      <c r="AB30" s="9" t="e">
        <f>IF(AND(#REF!="Media",#REF!="Mayor"),CONCATENATE("R5C",#REF!),"")</f>
        <v>#REF!</v>
      </c>
      <c r="AC30" s="10" t="e">
        <f>IF(AND(#REF!="Media",#REF!="Mayor"),CONCATENATE("R5C",#REF!),"")</f>
        <v>#REF!</v>
      </c>
      <c r="AD30" s="10" t="e">
        <f>IF(AND(#REF!="Media",#REF!="Mayor"),CONCATENATE("R5C",#REF!),"")</f>
        <v>#REF!</v>
      </c>
      <c r="AE30" s="10" t="e">
        <f>IF(AND(#REF!="Media",#REF!="Mayor"),CONCATENATE("R5C",#REF!),"")</f>
        <v>#REF!</v>
      </c>
      <c r="AF30" s="10" t="e">
        <f>IF(AND(#REF!="Media",#REF!="Mayor"),CONCATENATE("R5C",#REF!),"")</f>
        <v>#REF!</v>
      </c>
      <c r="AG30" s="11" t="e">
        <f>IF(AND(#REF!="Media",#REF!="Mayor"),CONCATENATE("R5C",#REF!),"")</f>
        <v>#REF!</v>
      </c>
      <c r="AH30" s="12" t="e">
        <f>IF(AND(#REF!="Media",#REF!="Catastrófico"),CONCATENATE("R5C",#REF!),"")</f>
        <v>#REF!</v>
      </c>
      <c r="AI30" s="13" t="e">
        <f>IF(AND(#REF!="Media",#REF!="Catastrófico"),CONCATENATE("R5C",#REF!),"")</f>
        <v>#REF!</v>
      </c>
      <c r="AJ30" s="13" t="e">
        <f>IF(AND(#REF!="Media",#REF!="Catastrófico"),CONCATENATE("R5C",#REF!),"")</f>
        <v>#REF!</v>
      </c>
      <c r="AK30" s="13" t="e">
        <f>IF(AND(#REF!="Media",#REF!="Catastrófico"),CONCATENATE("R5C",#REF!),"")</f>
        <v>#REF!</v>
      </c>
      <c r="AL30" s="13" t="e">
        <f>IF(AND(#REF!="Media",#REF!="Catastrófico"),CONCATENATE("R5C",#REF!),"")</f>
        <v>#REF!</v>
      </c>
      <c r="AM30" s="14" t="e">
        <f>IF(AND(#REF!="Media",#REF!="Catastrófico"),CONCATENATE("R5C",#REF!),"")</f>
        <v>#REF!</v>
      </c>
      <c r="AN30" s="40"/>
      <c r="AO30" s="394"/>
      <c r="AP30" s="395"/>
      <c r="AQ30" s="395"/>
      <c r="AR30" s="395"/>
      <c r="AS30" s="395"/>
      <c r="AT30" s="396"/>
      <c r="AU30" s="40"/>
      <c r="AV30" s="40"/>
      <c r="AW30" s="40"/>
      <c r="AX30" s="40"/>
      <c r="AY30" s="40"/>
      <c r="AZ30" s="40"/>
      <c r="BA30" s="40"/>
      <c r="BB30" s="40"/>
      <c r="BC30" s="40"/>
      <c r="BD30" s="40"/>
      <c r="BE30" s="40"/>
      <c r="BF30" s="40"/>
      <c r="BG30" s="40"/>
      <c r="BH30" s="40"/>
      <c r="BI30" s="40"/>
      <c r="BJ30" s="40"/>
      <c r="BK30" s="40"/>
      <c r="BL30" s="40"/>
      <c r="BM30" s="40"/>
      <c r="BN30" s="40"/>
      <c r="BO30" s="40"/>
      <c r="BP30" s="40"/>
      <c r="BQ30" s="40"/>
      <c r="BR30" s="40"/>
      <c r="BS30" s="40"/>
      <c r="BT30" s="40"/>
      <c r="BU30" s="40"/>
      <c r="BV30" s="40"/>
      <c r="BW30" s="40"/>
      <c r="BX30" s="40"/>
    </row>
    <row r="31" spans="1:76" ht="15" customHeight="1" x14ac:dyDescent="0.25">
      <c r="A31" s="40"/>
      <c r="B31" s="313"/>
      <c r="C31" s="313"/>
      <c r="D31" s="314"/>
      <c r="E31" s="354"/>
      <c r="F31" s="355"/>
      <c r="G31" s="355"/>
      <c r="H31" s="355"/>
      <c r="I31" s="356"/>
      <c r="J31" s="24" t="e">
        <f>IF(AND(#REF!="Media",#REF!="Leve"),CONCATENATE("R6C",#REF!),"")</f>
        <v>#REF!</v>
      </c>
      <c r="K31" s="25" t="e">
        <f>IF(AND(#REF!="Media",#REF!="Leve"),CONCATENATE("R6C",#REF!),"")</f>
        <v>#REF!</v>
      </c>
      <c r="L31" s="25" t="e">
        <f>IF(AND(#REF!="Media",#REF!="Leve"),CONCATENATE("R6C",#REF!),"")</f>
        <v>#REF!</v>
      </c>
      <c r="M31" s="25" t="e">
        <f>IF(AND(#REF!="Media",#REF!="Leve"),CONCATENATE("R6C",#REF!),"")</f>
        <v>#REF!</v>
      </c>
      <c r="N31" s="25" t="e">
        <f>IF(AND(#REF!="Media",#REF!="Leve"),CONCATENATE("R6C",#REF!),"")</f>
        <v>#REF!</v>
      </c>
      <c r="O31" s="26" t="e">
        <f>IF(AND(#REF!="Media",#REF!="Leve"),CONCATENATE("R6C",#REF!),"")</f>
        <v>#REF!</v>
      </c>
      <c r="P31" s="24" t="e">
        <f>IF(AND(#REF!="Media",#REF!="Menor"),CONCATENATE("R6C",#REF!),"")</f>
        <v>#REF!</v>
      </c>
      <c r="Q31" s="25" t="e">
        <f>IF(AND(#REF!="Media",#REF!="Menor"),CONCATENATE("R6C",#REF!),"")</f>
        <v>#REF!</v>
      </c>
      <c r="R31" s="25" t="e">
        <f>IF(AND(#REF!="Media",#REF!="Menor"),CONCATENATE("R6C",#REF!),"")</f>
        <v>#REF!</v>
      </c>
      <c r="S31" s="25" t="e">
        <f>IF(AND(#REF!="Media",#REF!="Menor"),CONCATENATE("R6C",#REF!),"")</f>
        <v>#REF!</v>
      </c>
      <c r="T31" s="25" t="e">
        <f>IF(AND(#REF!="Media",#REF!="Menor"),CONCATENATE("R6C",#REF!),"")</f>
        <v>#REF!</v>
      </c>
      <c r="U31" s="26" t="e">
        <f>IF(AND(#REF!="Media",#REF!="Menor"),CONCATENATE("R6C",#REF!),"")</f>
        <v>#REF!</v>
      </c>
      <c r="V31" s="24" t="e">
        <f>IF(AND(#REF!="Media",#REF!="Moderado"),CONCATENATE("R6C",#REF!),"")</f>
        <v>#REF!</v>
      </c>
      <c r="W31" s="25" t="e">
        <f>IF(AND(#REF!="Media",#REF!="Moderado"),CONCATENATE("R6C",#REF!),"")</f>
        <v>#REF!</v>
      </c>
      <c r="X31" s="25" t="e">
        <f>IF(AND(#REF!="Media",#REF!="Moderado"),CONCATENATE("R6C",#REF!),"")</f>
        <v>#REF!</v>
      </c>
      <c r="Y31" s="25" t="e">
        <f>IF(AND(#REF!="Media",#REF!="Moderado"),CONCATENATE("R6C",#REF!),"")</f>
        <v>#REF!</v>
      </c>
      <c r="Z31" s="25" t="e">
        <f>IF(AND(#REF!="Media",#REF!="Moderado"),CONCATENATE("R6C",#REF!),"")</f>
        <v>#REF!</v>
      </c>
      <c r="AA31" s="26" t="e">
        <f>IF(AND(#REF!="Media",#REF!="Moderado"),CONCATENATE("R6C",#REF!),"")</f>
        <v>#REF!</v>
      </c>
      <c r="AB31" s="9" t="e">
        <f>IF(AND(#REF!="Media",#REF!="Mayor"),CONCATENATE("R6C",#REF!),"")</f>
        <v>#REF!</v>
      </c>
      <c r="AC31" s="10" t="e">
        <f>IF(AND(#REF!="Media",#REF!="Mayor"),CONCATENATE("R6C",#REF!),"")</f>
        <v>#REF!</v>
      </c>
      <c r="AD31" s="10" t="e">
        <f>IF(AND(#REF!="Media",#REF!="Mayor"),CONCATENATE("R6C",#REF!),"")</f>
        <v>#REF!</v>
      </c>
      <c r="AE31" s="10" t="e">
        <f>IF(AND(#REF!="Media",#REF!="Mayor"),CONCATENATE("R6C",#REF!),"")</f>
        <v>#REF!</v>
      </c>
      <c r="AF31" s="10" t="e">
        <f>IF(AND(#REF!="Media",#REF!="Mayor"),CONCATENATE("R6C",#REF!),"")</f>
        <v>#REF!</v>
      </c>
      <c r="AG31" s="11" t="e">
        <f>IF(AND(#REF!="Media",#REF!="Mayor"),CONCATENATE("R6C",#REF!),"")</f>
        <v>#REF!</v>
      </c>
      <c r="AH31" s="12" t="e">
        <f>IF(AND(#REF!="Media",#REF!="Catastrófico"),CONCATENATE("R6C",#REF!),"")</f>
        <v>#REF!</v>
      </c>
      <c r="AI31" s="13" t="e">
        <f>IF(AND(#REF!="Media",#REF!="Catastrófico"),CONCATENATE("R6C",#REF!),"")</f>
        <v>#REF!</v>
      </c>
      <c r="AJ31" s="13" t="e">
        <f>IF(AND(#REF!="Media",#REF!="Catastrófico"),CONCATENATE("R6C",#REF!),"")</f>
        <v>#REF!</v>
      </c>
      <c r="AK31" s="13" t="e">
        <f>IF(AND(#REF!="Media",#REF!="Catastrófico"),CONCATENATE("R6C",#REF!),"")</f>
        <v>#REF!</v>
      </c>
      <c r="AL31" s="13" t="e">
        <f>IF(AND(#REF!="Media",#REF!="Catastrófico"),CONCATENATE("R6C",#REF!),"")</f>
        <v>#REF!</v>
      </c>
      <c r="AM31" s="14" t="e">
        <f>IF(AND(#REF!="Media",#REF!="Catastrófico"),CONCATENATE("R6C",#REF!),"")</f>
        <v>#REF!</v>
      </c>
      <c r="AN31" s="40"/>
      <c r="AO31" s="394"/>
      <c r="AP31" s="395"/>
      <c r="AQ31" s="395"/>
      <c r="AR31" s="395"/>
      <c r="AS31" s="395"/>
      <c r="AT31" s="396"/>
      <c r="AU31" s="40"/>
      <c r="AV31" s="40"/>
      <c r="AW31" s="40"/>
      <c r="AX31" s="40"/>
      <c r="AY31" s="40"/>
      <c r="AZ31" s="40"/>
      <c r="BA31" s="40"/>
      <c r="BB31" s="40"/>
      <c r="BC31" s="40"/>
      <c r="BD31" s="40"/>
      <c r="BE31" s="40"/>
      <c r="BF31" s="40"/>
      <c r="BG31" s="40"/>
      <c r="BH31" s="40"/>
      <c r="BI31" s="40"/>
      <c r="BJ31" s="40"/>
      <c r="BK31" s="40"/>
      <c r="BL31" s="40"/>
      <c r="BM31" s="40"/>
      <c r="BN31" s="40"/>
      <c r="BO31" s="40"/>
      <c r="BP31" s="40"/>
      <c r="BQ31" s="40"/>
      <c r="BR31" s="40"/>
      <c r="BS31" s="40"/>
      <c r="BT31" s="40"/>
      <c r="BU31" s="40"/>
      <c r="BV31" s="40"/>
      <c r="BW31" s="40"/>
      <c r="BX31" s="40"/>
    </row>
    <row r="32" spans="1:76" ht="15" customHeight="1" x14ac:dyDescent="0.25">
      <c r="A32" s="40"/>
      <c r="B32" s="313"/>
      <c r="C32" s="313"/>
      <c r="D32" s="314"/>
      <c r="E32" s="354"/>
      <c r="F32" s="355"/>
      <c r="G32" s="355"/>
      <c r="H32" s="355"/>
      <c r="I32" s="356"/>
      <c r="J32" s="24" t="e">
        <f>IF(AND(#REF!="Media",#REF!="Leve"),CONCATENATE("R7C",#REF!),"")</f>
        <v>#REF!</v>
      </c>
      <c r="K32" s="25" t="e">
        <f>IF(AND(#REF!="Media",#REF!="Leve"),CONCATENATE("R7C",#REF!),"")</f>
        <v>#REF!</v>
      </c>
      <c r="L32" s="25" t="e">
        <f>IF(AND(#REF!="Media",#REF!="Leve"),CONCATENATE("R7C",#REF!),"")</f>
        <v>#REF!</v>
      </c>
      <c r="M32" s="25" t="e">
        <f>IF(AND(#REF!="Media",#REF!="Leve"),CONCATENATE("R7C",#REF!),"")</f>
        <v>#REF!</v>
      </c>
      <c r="N32" s="25" t="e">
        <f>IF(AND(#REF!="Media",#REF!="Leve"),CONCATENATE("R7C",#REF!),"")</f>
        <v>#REF!</v>
      </c>
      <c r="O32" s="26" t="e">
        <f>IF(AND(#REF!="Media",#REF!="Leve"),CONCATENATE("R7C",#REF!),"")</f>
        <v>#REF!</v>
      </c>
      <c r="P32" s="24" t="e">
        <f>IF(AND(#REF!="Media",#REF!="Menor"),CONCATENATE("R7C",#REF!),"")</f>
        <v>#REF!</v>
      </c>
      <c r="Q32" s="25" t="e">
        <f>IF(AND(#REF!="Media",#REF!="Menor"),CONCATENATE("R7C",#REF!),"")</f>
        <v>#REF!</v>
      </c>
      <c r="R32" s="25" t="e">
        <f>IF(AND(#REF!="Media",#REF!="Menor"),CONCATENATE("R7C",#REF!),"")</f>
        <v>#REF!</v>
      </c>
      <c r="S32" s="25" t="e">
        <f>IF(AND(#REF!="Media",#REF!="Menor"),CONCATENATE("R7C",#REF!),"")</f>
        <v>#REF!</v>
      </c>
      <c r="T32" s="25" t="e">
        <f>IF(AND(#REF!="Media",#REF!="Menor"),CONCATENATE("R7C",#REF!),"")</f>
        <v>#REF!</v>
      </c>
      <c r="U32" s="26" t="e">
        <f>IF(AND(#REF!="Media",#REF!="Menor"),CONCATENATE("R7C",#REF!),"")</f>
        <v>#REF!</v>
      </c>
      <c r="V32" s="24" t="e">
        <f>IF(AND(#REF!="Media",#REF!="Moderado"),CONCATENATE("R7C",#REF!),"")</f>
        <v>#REF!</v>
      </c>
      <c r="W32" s="25" t="e">
        <f>IF(AND(#REF!="Media",#REF!="Moderado"),CONCATENATE("R7C",#REF!),"")</f>
        <v>#REF!</v>
      </c>
      <c r="X32" s="25" t="e">
        <f>IF(AND(#REF!="Media",#REF!="Moderado"),CONCATENATE("R7C",#REF!),"")</f>
        <v>#REF!</v>
      </c>
      <c r="Y32" s="25" t="e">
        <f>IF(AND(#REF!="Media",#REF!="Moderado"),CONCATENATE("R7C",#REF!),"")</f>
        <v>#REF!</v>
      </c>
      <c r="Z32" s="25" t="e">
        <f>IF(AND(#REF!="Media",#REF!="Moderado"),CONCATENATE("R7C",#REF!),"")</f>
        <v>#REF!</v>
      </c>
      <c r="AA32" s="26" t="e">
        <f>IF(AND(#REF!="Media",#REF!="Moderado"),CONCATENATE("R7C",#REF!),"")</f>
        <v>#REF!</v>
      </c>
      <c r="AB32" s="9" t="e">
        <f>IF(AND(#REF!="Media",#REF!="Mayor"),CONCATENATE("R7C",#REF!),"")</f>
        <v>#REF!</v>
      </c>
      <c r="AC32" s="10" t="e">
        <f>IF(AND(#REF!="Media",#REF!="Mayor"),CONCATENATE("R7C",#REF!),"")</f>
        <v>#REF!</v>
      </c>
      <c r="AD32" s="10" t="e">
        <f>IF(AND(#REF!="Media",#REF!="Mayor"),CONCATENATE("R7C",#REF!),"")</f>
        <v>#REF!</v>
      </c>
      <c r="AE32" s="10" t="e">
        <f>IF(AND(#REF!="Media",#REF!="Mayor"),CONCATENATE("R7C",#REF!),"")</f>
        <v>#REF!</v>
      </c>
      <c r="AF32" s="10" t="e">
        <f>IF(AND(#REF!="Media",#REF!="Mayor"),CONCATENATE("R7C",#REF!),"")</f>
        <v>#REF!</v>
      </c>
      <c r="AG32" s="11" t="e">
        <f>IF(AND(#REF!="Media",#REF!="Mayor"),CONCATENATE("R7C",#REF!),"")</f>
        <v>#REF!</v>
      </c>
      <c r="AH32" s="12" t="e">
        <f>IF(AND(#REF!="Media",#REF!="Catastrófico"),CONCATENATE("R7C",#REF!),"")</f>
        <v>#REF!</v>
      </c>
      <c r="AI32" s="13" t="e">
        <f>IF(AND(#REF!="Media",#REF!="Catastrófico"),CONCATENATE("R7C",#REF!),"")</f>
        <v>#REF!</v>
      </c>
      <c r="AJ32" s="13" t="e">
        <f>IF(AND(#REF!="Media",#REF!="Catastrófico"),CONCATENATE("R7C",#REF!),"")</f>
        <v>#REF!</v>
      </c>
      <c r="AK32" s="13" t="e">
        <f>IF(AND(#REF!="Media",#REF!="Catastrófico"),CONCATENATE("R7C",#REF!),"")</f>
        <v>#REF!</v>
      </c>
      <c r="AL32" s="13" t="e">
        <f>IF(AND(#REF!="Media",#REF!="Catastrófico"),CONCATENATE("R7C",#REF!),"")</f>
        <v>#REF!</v>
      </c>
      <c r="AM32" s="14" t="e">
        <f>IF(AND(#REF!="Media",#REF!="Catastrófico"),CONCATENATE("R7C",#REF!),"")</f>
        <v>#REF!</v>
      </c>
      <c r="AN32" s="40"/>
      <c r="AO32" s="394"/>
      <c r="AP32" s="395"/>
      <c r="AQ32" s="395"/>
      <c r="AR32" s="395"/>
      <c r="AS32" s="395"/>
      <c r="AT32" s="396"/>
      <c r="AU32" s="40"/>
      <c r="AV32" s="40"/>
      <c r="AW32" s="40"/>
      <c r="AX32" s="40"/>
      <c r="AY32" s="40"/>
      <c r="AZ32" s="40"/>
      <c r="BA32" s="40"/>
      <c r="BB32" s="40"/>
      <c r="BC32" s="40"/>
      <c r="BD32" s="40"/>
      <c r="BE32" s="40"/>
      <c r="BF32" s="40"/>
      <c r="BG32" s="40"/>
      <c r="BH32" s="40"/>
      <c r="BI32" s="40"/>
      <c r="BJ32" s="40"/>
      <c r="BK32" s="40"/>
      <c r="BL32" s="40"/>
      <c r="BM32" s="40"/>
      <c r="BN32" s="40"/>
      <c r="BO32" s="40"/>
      <c r="BP32" s="40"/>
      <c r="BQ32" s="40"/>
      <c r="BR32" s="40"/>
      <c r="BS32" s="40"/>
      <c r="BT32" s="40"/>
      <c r="BU32" s="40"/>
      <c r="BV32" s="40"/>
      <c r="BW32" s="40"/>
      <c r="BX32" s="40"/>
    </row>
    <row r="33" spans="1:80" ht="15" customHeight="1" x14ac:dyDescent="0.25">
      <c r="A33" s="40"/>
      <c r="B33" s="313"/>
      <c r="C33" s="313"/>
      <c r="D33" s="314"/>
      <c r="E33" s="354"/>
      <c r="F33" s="355"/>
      <c r="G33" s="355"/>
      <c r="H33" s="355"/>
      <c r="I33" s="356"/>
      <c r="J33" s="24" t="e">
        <f>IF(AND(#REF!="Media",#REF!="Leve"),CONCATENATE("R8C",#REF!),"")</f>
        <v>#REF!</v>
      </c>
      <c r="K33" s="25" t="e">
        <f>IF(AND(#REF!="Media",#REF!="Leve"),CONCATENATE("R8C",#REF!),"")</f>
        <v>#REF!</v>
      </c>
      <c r="L33" s="25" t="e">
        <f>IF(AND(#REF!="Media",#REF!="Leve"),CONCATENATE("R8C",#REF!),"")</f>
        <v>#REF!</v>
      </c>
      <c r="M33" s="25" t="e">
        <f>IF(AND(#REF!="Media",#REF!="Leve"),CONCATENATE("R8C",#REF!),"")</f>
        <v>#REF!</v>
      </c>
      <c r="N33" s="25" t="e">
        <f>IF(AND(#REF!="Media",#REF!="Leve"),CONCATENATE("R8C",#REF!),"")</f>
        <v>#REF!</v>
      </c>
      <c r="O33" s="26" t="e">
        <f>IF(AND(#REF!="Media",#REF!="Leve"),CONCATENATE("R8C",#REF!),"")</f>
        <v>#REF!</v>
      </c>
      <c r="P33" s="24" t="e">
        <f>IF(AND(#REF!="Media",#REF!="Menor"),CONCATENATE("R8C",#REF!),"")</f>
        <v>#REF!</v>
      </c>
      <c r="Q33" s="25" t="e">
        <f>IF(AND(#REF!="Media",#REF!="Menor"),CONCATENATE("R8C",#REF!),"")</f>
        <v>#REF!</v>
      </c>
      <c r="R33" s="25" t="e">
        <f>IF(AND(#REF!="Media",#REF!="Menor"),CONCATENATE("R8C",#REF!),"")</f>
        <v>#REF!</v>
      </c>
      <c r="S33" s="25" t="e">
        <f>IF(AND(#REF!="Media",#REF!="Menor"),CONCATENATE("R8C",#REF!),"")</f>
        <v>#REF!</v>
      </c>
      <c r="T33" s="25" t="e">
        <f>IF(AND(#REF!="Media",#REF!="Menor"),CONCATENATE("R8C",#REF!),"")</f>
        <v>#REF!</v>
      </c>
      <c r="U33" s="26" t="e">
        <f>IF(AND(#REF!="Media",#REF!="Menor"),CONCATENATE("R8C",#REF!),"")</f>
        <v>#REF!</v>
      </c>
      <c r="V33" s="24" t="e">
        <f>IF(AND(#REF!="Media",#REF!="Moderado"),CONCATENATE("R8C",#REF!),"")</f>
        <v>#REF!</v>
      </c>
      <c r="W33" s="25" t="e">
        <f>IF(AND(#REF!="Media",#REF!="Moderado"),CONCATENATE("R8C",#REF!),"")</f>
        <v>#REF!</v>
      </c>
      <c r="X33" s="25" t="e">
        <f>IF(AND(#REF!="Media",#REF!="Moderado"),CONCATENATE("R8C",#REF!),"")</f>
        <v>#REF!</v>
      </c>
      <c r="Y33" s="25" t="e">
        <f>IF(AND(#REF!="Media",#REF!="Moderado"),CONCATENATE("R8C",#REF!),"")</f>
        <v>#REF!</v>
      </c>
      <c r="Z33" s="25" t="e">
        <f>IF(AND(#REF!="Media",#REF!="Moderado"),CONCATENATE("R8C",#REF!),"")</f>
        <v>#REF!</v>
      </c>
      <c r="AA33" s="26" t="e">
        <f>IF(AND(#REF!="Media",#REF!="Moderado"),CONCATENATE("R8C",#REF!),"")</f>
        <v>#REF!</v>
      </c>
      <c r="AB33" s="9" t="e">
        <f>IF(AND(#REF!="Media",#REF!="Mayor"),CONCATENATE("R8C",#REF!),"")</f>
        <v>#REF!</v>
      </c>
      <c r="AC33" s="10" t="e">
        <f>IF(AND(#REF!="Media",#REF!="Mayor"),CONCATENATE("R8C",#REF!),"")</f>
        <v>#REF!</v>
      </c>
      <c r="AD33" s="10" t="e">
        <f>IF(AND(#REF!="Media",#REF!="Mayor"),CONCATENATE("R8C",#REF!),"")</f>
        <v>#REF!</v>
      </c>
      <c r="AE33" s="10" t="e">
        <f>IF(AND(#REF!="Media",#REF!="Mayor"),CONCATENATE("R8C",#REF!),"")</f>
        <v>#REF!</v>
      </c>
      <c r="AF33" s="10" t="e">
        <f>IF(AND(#REF!="Media",#REF!="Mayor"),CONCATENATE("R8C",#REF!),"")</f>
        <v>#REF!</v>
      </c>
      <c r="AG33" s="11" t="e">
        <f>IF(AND(#REF!="Media",#REF!="Mayor"),CONCATENATE("R8C",#REF!),"")</f>
        <v>#REF!</v>
      </c>
      <c r="AH33" s="12" t="e">
        <f>IF(AND(#REF!="Media",#REF!="Catastrófico"),CONCATENATE("R8C",#REF!),"")</f>
        <v>#REF!</v>
      </c>
      <c r="AI33" s="13" t="e">
        <f>IF(AND(#REF!="Media",#REF!="Catastrófico"),CONCATENATE("R8C",#REF!),"")</f>
        <v>#REF!</v>
      </c>
      <c r="AJ33" s="13" t="e">
        <f>IF(AND(#REF!="Media",#REF!="Catastrófico"),CONCATENATE("R8C",#REF!),"")</f>
        <v>#REF!</v>
      </c>
      <c r="AK33" s="13" t="e">
        <f>IF(AND(#REF!="Media",#REF!="Catastrófico"),CONCATENATE("R8C",#REF!),"")</f>
        <v>#REF!</v>
      </c>
      <c r="AL33" s="13" t="e">
        <f>IF(AND(#REF!="Media",#REF!="Catastrófico"),CONCATENATE("R8C",#REF!),"")</f>
        <v>#REF!</v>
      </c>
      <c r="AM33" s="14" t="e">
        <f>IF(AND(#REF!="Media",#REF!="Catastrófico"),CONCATENATE("R8C",#REF!),"")</f>
        <v>#REF!</v>
      </c>
      <c r="AN33" s="40"/>
      <c r="AO33" s="394"/>
      <c r="AP33" s="395"/>
      <c r="AQ33" s="395"/>
      <c r="AR33" s="395"/>
      <c r="AS33" s="395"/>
      <c r="AT33" s="396"/>
      <c r="AU33" s="40"/>
      <c r="AV33" s="40"/>
      <c r="AW33" s="40"/>
      <c r="AX33" s="40"/>
      <c r="AY33" s="40"/>
      <c r="AZ33" s="40"/>
      <c r="BA33" s="40"/>
      <c r="BB33" s="40"/>
      <c r="BC33" s="40"/>
      <c r="BD33" s="40"/>
      <c r="BE33" s="40"/>
      <c r="BF33" s="40"/>
      <c r="BG33" s="40"/>
      <c r="BH33" s="40"/>
      <c r="BI33" s="40"/>
      <c r="BJ33" s="40"/>
      <c r="BK33" s="40"/>
      <c r="BL33" s="40"/>
      <c r="BM33" s="40"/>
      <c r="BN33" s="40"/>
      <c r="BO33" s="40"/>
      <c r="BP33" s="40"/>
      <c r="BQ33" s="40"/>
      <c r="BR33" s="40"/>
      <c r="BS33" s="40"/>
      <c r="BT33" s="40"/>
      <c r="BU33" s="40"/>
      <c r="BV33" s="40"/>
      <c r="BW33" s="40"/>
      <c r="BX33" s="40"/>
    </row>
    <row r="34" spans="1:80" ht="15" customHeight="1" x14ac:dyDescent="0.25">
      <c r="A34" s="40"/>
      <c r="B34" s="313"/>
      <c r="C34" s="313"/>
      <c r="D34" s="314"/>
      <c r="E34" s="354"/>
      <c r="F34" s="355"/>
      <c r="G34" s="355"/>
      <c r="H34" s="355"/>
      <c r="I34" s="356"/>
      <c r="J34" s="24" t="e">
        <f>IF(AND(#REF!="Media",#REF!="Leve"),CONCATENATE("R9C",#REF!),"")</f>
        <v>#REF!</v>
      </c>
      <c r="K34" s="25" t="e">
        <f>IF(AND(#REF!="Media",#REF!="Leve"),CONCATENATE("R9C",#REF!),"")</f>
        <v>#REF!</v>
      </c>
      <c r="L34" s="25" t="e">
        <f>IF(AND(#REF!="Media",#REF!="Leve"),CONCATENATE("R9C",#REF!),"")</f>
        <v>#REF!</v>
      </c>
      <c r="M34" s="25" t="e">
        <f>IF(AND(#REF!="Media",#REF!="Leve"),CONCATENATE("R9C",#REF!),"")</f>
        <v>#REF!</v>
      </c>
      <c r="N34" s="25" t="e">
        <f>IF(AND(#REF!="Media",#REF!="Leve"),CONCATENATE("R9C",#REF!),"")</f>
        <v>#REF!</v>
      </c>
      <c r="O34" s="26" t="e">
        <f>IF(AND(#REF!="Media",#REF!="Leve"),CONCATENATE("R9C",#REF!),"")</f>
        <v>#REF!</v>
      </c>
      <c r="P34" s="24" t="e">
        <f>IF(AND(#REF!="Media",#REF!="Menor"),CONCATENATE("R9C",#REF!),"")</f>
        <v>#REF!</v>
      </c>
      <c r="Q34" s="25" t="e">
        <f>IF(AND(#REF!="Media",#REF!="Menor"),CONCATENATE("R9C",#REF!),"")</f>
        <v>#REF!</v>
      </c>
      <c r="R34" s="25" t="e">
        <f>IF(AND(#REF!="Media",#REF!="Menor"),CONCATENATE("R9C",#REF!),"")</f>
        <v>#REF!</v>
      </c>
      <c r="S34" s="25" t="e">
        <f>IF(AND(#REF!="Media",#REF!="Menor"),CONCATENATE("R9C",#REF!),"")</f>
        <v>#REF!</v>
      </c>
      <c r="T34" s="25" t="e">
        <f>IF(AND(#REF!="Media",#REF!="Menor"),CONCATENATE("R9C",#REF!),"")</f>
        <v>#REF!</v>
      </c>
      <c r="U34" s="26" t="e">
        <f>IF(AND(#REF!="Media",#REF!="Menor"),CONCATENATE("R9C",#REF!),"")</f>
        <v>#REF!</v>
      </c>
      <c r="V34" s="24" t="e">
        <f>IF(AND(#REF!="Media",#REF!="Moderado"),CONCATENATE("R9C",#REF!),"")</f>
        <v>#REF!</v>
      </c>
      <c r="W34" s="25" t="e">
        <f>IF(AND(#REF!="Media",#REF!="Moderado"),CONCATENATE("R9C",#REF!),"")</f>
        <v>#REF!</v>
      </c>
      <c r="X34" s="25" t="e">
        <f>IF(AND(#REF!="Media",#REF!="Moderado"),CONCATENATE("R9C",#REF!),"")</f>
        <v>#REF!</v>
      </c>
      <c r="Y34" s="25" t="e">
        <f>IF(AND(#REF!="Media",#REF!="Moderado"),CONCATENATE("R9C",#REF!),"")</f>
        <v>#REF!</v>
      </c>
      <c r="Z34" s="25" t="e">
        <f>IF(AND(#REF!="Media",#REF!="Moderado"),CONCATENATE("R9C",#REF!),"")</f>
        <v>#REF!</v>
      </c>
      <c r="AA34" s="26" t="e">
        <f>IF(AND(#REF!="Media",#REF!="Moderado"),CONCATENATE("R9C",#REF!),"")</f>
        <v>#REF!</v>
      </c>
      <c r="AB34" s="9" t="e">
        <f>IF(AND(#REF!="Media",#REF!="Mayor"),CONCATENATE("R9C",#REF!),"")</f>
        <v>#REF!</v>
      </c>
      <c r="AC34" s="10" t="e">
        <f>IF(AND(#REF!="Media",#REF!="Mayor"),CONCATENATE("R9C",#REF!),"")</f>
        <v>#REF!</v>
      </c>
      <c r="AD34" s="10" t="e">
        <f>IF(AND(#REF!="Media",#REF!="Mayor"),CONCATENATE("R9C",#REF!),"")</f>
        <v>#REF!</v>
      </c>
      <c r="AE34" s="10" t="e">
        <f>IF(AND(#REF!="Media",#REF!="Mayor"),CONCATENATE("R9C",#REF!),"")</f>
        <v>#REF!</v>
      </c>
      <c r="AF34" s="10" t="e">
        <f>IF(AND(#REF!="Media",#REF!="Mayor"),CONCATENATE("R9C",#REF!),"")</f>
        <v>#REF!</v>
      </c>
      <c r="AG34" s="11" t="e">
        <f>IF(AND(#REF!="Media",#REF!="Mayor"),CONCATENATE("R9C",#REF!),"")</f>
        <v>#REF!</v>
      </c>
      <c r="AH34" s="12" t="e">
        <f>IF(AND(#REF!="Media",#REF!="Catastrófico"),CONCATENATE("R9C",#REF!),"")</f>
        <v>#REF!</v>
      </c>
      <c r="AI34" s="13" t="e">
        <f>IF(AND(#REF!="Media",#REF!="Catastrófico"),CONCATENATE("R9C",#REF!),"")</f>
        <v>#REF!</v>
      </c>
      <c r="AJ34" s="13" t="e">
        <f>IF(AND(#REF!="Media",#REF!="Catastrófico"),CONCATENATE("R9C",#REF!),"")</f>
        <v>#REF!</v>
      </c>
      <c r="AK34" s="13" t="e">
        <f>IF(AND(#REF!="Media",#REF!="Catastrófico"),CONCATENATE("R9C",#REF!),"")</f>
        <v>#REF!</v>
      </c>
      <c r="AL34" s="13" t="e">
        <f>IF(AND(#REF!="Media",#REF!="Catastrófico"),CONCATENATE("R9C",#REF!),"")</f>
        <v>#REF!</v>
      </c>
      <c r="AM34" s="14" t="e">
        <f>IF(AND(#REF!="Media",#REF!="Catastrófico"),CONCATENATE("R9C",#REF!),"")</f>
        <v>#REF!</v>
      </c>
      <c r="AN34" s="40"/>
      <c r="AO34" s="394"/>
      <c r="AP34" s="395"/>
      <c r="AQ34" s="395"/>
      <c r="AR34" s="395"/>
      <c r="AS34" s="395"/>
      <c r="AT34" s="396"/>
      <c r="AU34" s="40"/>
      <c r="AV34" s="40"/>
      <c r="AW34" s="40"/>
      <c r="AX34" s="40"/>
      <c r="AY34" s="40"/>
      <c r="AZ34" s="40"/>
      <c r="BA34" s="40"/>
      <c r="BB34" s="40"/>
      <c r="BC34" s="40"/>
      <c r="BD34" s="40"/>
      <c r="BE34" s="40"/>
      <c r="BF34" s="40"/>
      <c r="BG34" s="40"/>
      <c r="BH34" s="40"/>
      <c r="BI34" s="40"/>
      <c r="BJ34" s="40"/>
      <c r="BK34" s="40"/>
      <c r="BL34" s="40"/>
      <c r="BM34" s="40"/>
      <c r="BN34" s="40"/>
      <c r="BO34" s="40"/>
      <c r="BP34" s="40"/>
      <c r="BQ34" s="40"/>
      <c r="BR34" s="40"/>
      <c r="BS34" s="40"/>
      <c r="BT34" s="40"/>
      <c r="BU34" s="40"/>
      <c r="BV34" s="40"/>
      <c r="BW34" s="40"/>
      <c r="BX34" s="40"/>
    </row>
    <row r="35" spans="1:80" ht="15.75" customHeight="1" thickBot="1" x14ac:dyDescent="0.3">
      <c r="A35" s="40"/>
      <c r="B35" s="313"/>
      <c r="C35" s="313"/>
      <c r="D35" s="314"/>
      <c r="E35" s="357"/>
      <c r="F35" s="358"/>
      <c r="G35" s="358"/>
      <c r="H35" s="358"/>
      <c r="I35" s="359"/>
      <c r="J35" s="24" t="e">
        <f>IF(AND(#REF!="Media",#REF!="Leve"),CONCATENATE("R10C",#REF!),"")</f>
        <v>#REF!</v>
      </c>
      <c r="K35" s="25" t="e">
        <f>IF(AND(#REF!="Media",#REF!="Leve"),CONCATENATE("R10C",#REF!),"")</f>
        <v>#REF!</v>
      </c>
      <c r="L35" s="25" t="e">
        <f>IF(AND(#REF!="Media",#REF!="Leve"),CONCATENATE("R10C",#REF!),"")</f>
        <v>#REF!</v>
      </c>
      <c r="M35" s="25" t="e">
        <f>IF(AND(#REF!="Media",#REF!="Leve"),CONCATENATE("R10C",#REF!),"")</f>
        <v>#REF!</v>
      </c>
      <c r="N35" s="25" t="e">
        <f>IF(AND(#REF!="Media",#REF!="Leve"),CONCATENATE("R10C",#REF!),"")</f>
        <v>#REF!</v>
      </c>
      <c r="O35" s="26" t="e">
        <f>IF(AND(#REF!="Media",#REF!="Leve"),CONCATENATE("R10C",#REF!),"")</f>
        <v>#REF!</v>
      </c>
      <c r="P35" s="24" t="e">
        <f>IF(AND(#REF!="Media",#REF!="Menor"),CONCATENATE("R10C",#REF!),"")</f>
        <v>#REF!</v>
      </c>
      <c r="Q35" s="25" t="e">
        <f>IF(AND(#REF!="Media",#REF!="Menor"),CONCATENATE("R10C",#REF!),"")</f>
        <v>#REF!</v>
      </c>
      <c r="R35" s="25" t="e">
        <f>IF(AND(#REF!="Media",#REF!="Menor"),CONCATENATE("R10C",#REF!),"")</f>
        <v>#REF!</v>
      </c>
      <c r="S35" s="25" t="e">
        <f>IF(AND(#REF!="Media",#REF!="Menor"),CONCATENATE("R10C",#REF!),"")</f>
        <v>#REF!</v>
      </c>
      <c r="T35" s="25" t="e">
        <f>IF(AND(#REF!="Media",#REF!="Menor"),CONCATENATE("R10C",#REF!),"")</f>
        <v>#REF!</v>
      </c>
      <c r="U35" s="26" t="e">
        <f>IF(AND(#REF!="Media",#REF!="Menor"),CONCATENATE("R10C",#REF!),"")</f>
        <v>#REF!</v>
      </c>
      <c r="V35" s="24" t="e">
        <f>IF(AND(#REF!="Media",#REF!="Moderado"),CONCATENATE("R10C",#REF!),"")</f>
        <v>#REF!</v>
      </c>
      <c r="W35" s="25" t="e">
        <f>IF(AND(#REF!="Media",#REF!="Moderado"),CONCATENATE("R10C",#REF!),"")</f>
        <v>#REF!</v>
      </c>
      <c r="X35" s="25" t="e">
        <f>IF(AND(#REF!="Media",#REF!="Moderado"),CONCATENATE("R10C",#REF!),"")</f>
        <v>#REF!</v>
      </c>
      <c r="Y35" s="25" t="e">
        <f>IF(AND(#REF!="Media",#REF!="Moderado"),CONCATENATE("R10C",#REF!),"")</f>
        <v>#REF!</v>
      </c>
      <c r="Z35" s="25" t="e">
        <f>IF(AND(#REF!="Media",#REF!="Moderado"),CONCATENATE("R10C",#REF!),"")</f>
        <v>#REF!</v>
      </c>
      <c r="AA35" s="26" t="e">
        <f>IF(AND(#REF!="Media",#REF!="Moderado"),CONCATENATE("R10C",#REF!),"")</f>
        <v>#REF!</v>
      </c>
      <c r="AB35" s="15" t="e">
        <f>IF(AND(#REF!="Media",#REF!="Mayor"),CONCATENATE("R10C",#REF!),"")</f>
        <v>#REF!</v>
      </c>
      <c r="AC35" s="16" t="e">
        <f>IF(AND(#REF!="Media",#REF!="Mayor"),CONCATENATE("R10C",#REF!),"")</f>
        <v>#REF!</v>
      </c>
      <c r="AD35" s="16" t="e">
        <f>IF(AND(#REF!="Media",#REF!="Mayor"),CONCATENATE("R10C",#REF!),"")</f>
        <v>#REF!</v>
      </c>
      <c r="AE35" s="16" t="e">
        <f>IF(AND(#REF!="Media",#REF!="Mayor"),CONCATENATE("R10C",#REF!),"")</f>
        <v>#REF!</v>
      </c>
      <c r="AF35" s="16" t="e">
        <f>IF(AND(#REF!="Media",#REF!="Mayor"),CONCATENATE("R10C",#REF!),"")</f>
        <v>#REF!</v>
      </c>
      <c r="AG35" s="17" t="e">
        <f>IF(AND(#REF!="Media",#REF!="Mayor"),CONCATENATE("R10C",#REF!),"")</f>
        <v>#REF!</v>
      </c>
      <c r="AH35" s="18" t="e">
        <f>IF(AND(#REF!="Media",#REF!="Catastrófico"),CONCATENATE("R10C",#REF!),"")</f>
        <v>#REF!</v>
      </c>
      <c r="AI35" s="19" t="e">
        <f>IF(AND(#REF!="Media",#REF!="Catastrófico"),CONCATENATE("R10C",#REF!),"")</f>
        <v>#REF!</v>
      </c>
      <c r="AJ35" s="19" t="e">
        <f>IF(AND(#REF!="Media",#REF!="Catastrófico"),CONCATENATE("R10C",#REF!),"")</f>
        <v>#REF!</v>
      </c>
      <c r="AK35" s="19" t="e">
        <f>IF(AND(#REF!="Media",#REF!="Catastrófico"),CONCATENATE("R10C",#REF!),"")</f>
        <v>#REF!</v>
      </c>
      <c r="AL35" s="19" t="e">
        <f>IF(AND(#REF!="Media",#REF!="Catastrófico"),CONCATENATE("R10C",#REF!),"")</f>
        <v>#REF!</v>
      </c>
      <c r="AM35" s="20" t="e">
        <f>IF(AND(#REF!="Media",#REF!="Catastrófico"),CONCATENATE("R10C",#REF!),"")</f>
        <v>#REF!</v>
      </c>
      <c r="AN35" s="40"/>
      <c r="AO35" s="397"/>
      <c r="AP35" s="398"/>
      <c r="AQ35" s="398"/>
      <c r="AR35" s="398"/>
      <c r="AS35" s="398"/>
      <c r="AT35" s="399"/>
      <c r="AU35" s="40"/>
      <c r="AV35" s="40"/>
      <c r="AW35" s="40"/>
      <c r="AX35" s="40"/>
      <c r="AY35" s="40"/>
      <c r="AZ35" s="40"/>
      <c r="BA35" s="40"/>
      <c r="BB35" s="40"/>
      <c r="BC35" s="40"/>
      <c r="BD35" s="40"/>
      <c r="BE35" s="40"/>
      <c r="BF35" s="40"/>
      <c r="BG35" s="40"/>
      <c r="BH35" s="40"/>
      <c r="BI35" s="40"/>
      <c r="BJ35" s="40"/>
      <c r="BK35" s="40"/>
      <c r="BL35" s="40"/>
      <c r="BM35" s="40"/>
      <c r="BN35" s="40"/>
      <c r="BO35" s="40"/>
      <c r="BP35" s="40"/>
      <c r="BQ35" s="40"/>
      <c r="BR35" s="40"/>
      <c r="BS35" s="40"/>
      <c r="BT35" s="40"/>
      <c r="BU35" s="40"/>
      <c r="BV35" s="40"/>
      <c r="BW35" s="40"/>
      <c r="BX35" s="40"/>
    </row>
    <row r="36" spans="1:80" ht="15" customHeight="1" x14ac:dyDescent="0.25">
      <c r="A36" s="40"/>
      <c r="B36" s="313"/>
      <c r="C36" s="313"/>
      <c r="D36" s="314"/>
      <c r="E36" s="351" t="s">
        <v>243</v>
      </c>
      <c r="F36" s="352"/>
      <c r="G36" s="352"/>
      <c r="H36" s="352"/>
      <c r="I36" s="352"/>
      <c r="J36" s="30" t="e">
        <f>IF(AND(#REF!="Baja",#REF!="Leve"),CONCATENATE("R1C",#REF!),"")</f>
        <v>#REF!</v>
      </c>
      <c r="K36" s="31" t="e">
        <f>IF(AND(#REF!="Baja",#REF!="Leve"),CONCATENATE("R1C",#REF!),"")</f>
        <v>#REF!</v>
      </c>
      <c r="L36" s="31" t="e">
        <f>IF(AND(#REF!="Baja",#REF!="Leve"),CONCATENATE("R1C",#REF!),"")</f>
        <v>#REF!</v>
      </c>
      <c r="M36" s="31" t="e">
        <f>IF(AND(#REF!="Baja",#REF!="Leve"),CONCATENATE("R1C",#REF!),"")</f>
        <v>#REF!</v>
      </c>
      <c r="N36" s="31" t="e">
        <f>IF(AND(#REF!="Baja",#REF!="Leve"),CONCATENATE("R1C",#REF!),"")</f>
        <v>#REF!</v>
      </c>
      <c r="O36" s="32" t="e">
        <f>IF(AND(#REF!="Baja",#REF!="Leve"),CONCATENATE("R1C",#REF!),"")</f>
        <v>#REF!</v>
      </c>
      <c r="P36" s="21" t="e">
        <f>IF(AND(#REF!="Baja",#REF!="Menor"),CONCATENATE("R1C",#REF!),"")</f>
        <v>#REF!</v>
      </c>
      <c r="Q36" s="22" t="e">
        <f>IF(AND(#REF!="Baja",#REF!="Menor"),CONCATENATE("R1C",#REF!),"")</f>
        <v>#REF!</v>
      </c>
      <c r="R36" s="22" t="e">
        <f>IF(AND(#REF!="Baja",#REF!="Menor"),CONCATENATE("R1C",#REF!),"")</f>
        <v>#REF!</v>
      </c>
      <c r="S36" s="22" t="e">
        <f>IF(AND(#REF!="Baja",#REF!="Menor"),CONCATENATE("R1C",#REF!),"")</f>
        <v>#REF!</v>
      </c>
      <c r="T36" s="22" t="e">
        <f>IF(AND(#REF!="Baja",#REF!="Menor"),CONCATENATE("R1C",#REF!),"")</f>
        <v>#REF!</v>
      </c>
      <c r="U36" s="23" t="e">
        <f>IF(AND(#REF!="Baja",#REF!="Menor"),CONCATENATE("R1C",#REF!),"")</f>
        <v>#REF!</v>
      </c>
      <c r="V36" s="21" t="e">
        <f>IF(AND(#REF!="Baja",#REF!="Moderado"),CONCATENATE("R1C",#REF!),"")</f>
        <v>#REF!</v>
      </c>
      <c r="W36" s="22" t="e">
        <f>IF(AND(#REF!="Baja",#REF!="Moderado"),CONCATENATE("R1C",#REF!),"")</f>
        <v>#REF!</v>
      </c>
      <c r="X36" s="22" t="e">
        <f>IF(AND(#REF!="Baja",#REF!="Moderado"),CONCATENATE("R1C",#REF!),"")</f>
        <v>#REF!</v>
      </c>
      <c r="Y36" s="22" t="e">
        <f>IF(AND(#REF!="Baja",#REF!="Moderado"),CONCATENATE("R1C",#REF!),"")</f>
        <v>#REF!</v>
      </c>
      <c r="Z36" s="22" t="e">
        <f>IF(AND(#REF!="Baja",#REF!="Moderado"),CONCATENATE("R1C",#REF!),"")</f>
        <v>#REF!</v>
      </c>
      <c r="AA36" s="23" t="e">
        <f>IF(AND(#REF!="Baja",#REF!="Moderado"),CONCATENATE("R1C",#REF!),"")</f>
        <v>#REF!</v>
      </c>
      <c r="AB36" s="3" t="e">
        <f>IF(AND(#REF!="Baja",#REF!="Mayor"),CONCATENATE("R1C",#REF!),"")</f>
        <v>#REF!</v>
      </c>
      <c r="AC36" s="4" t="e">
        <f>IF(AND(#REF!="Baja",#REF!="Mayor"),CONCATENATE("R1C",#REF!),"")</f>
        <v>#REF!</v>
      </c>
      <c r="AD36" s="4" t="e">
        <f>IF(AND(#REF!="Baja",#REF!="Mayor"),CONCATENATE("R1C",#REF!),"")</f>
        <v>#REF!</v>
      </c>
      <c r="AE36" s="4" t="e">
        <f>IF(AND(#REF!="Baja",#REF!="Mayor"),CONCATENATE("R1C",#REF!),"")</f>
        <v>#REF!</v>
      </c>
      <c r="AF36" s="4" t="e">
        <f>IF(AND(#REF!="Baja",#REF!="Mayor"),CONCATENATE("R1C",#REF!),"")</f>
        <v>#REF!</v>
      </c>
      <c r="AG36" s="5" t="e">
        <f>IF(AND(#REF!="Baja",#REF!="Mayor"),CONCATENATE("R1C",#REF!),"")</f>
        <v>#REF!</v>
      </c>
      <c r="AH36" s="6" t="e">
        <f>IF(AND(#REF!="Baja",#REF!="Catastrófico"),CONCATENATE("R1C",#REF!),"")</f>
        <v>#REF!</v>
      </c>
      <c r="AI36" s="7" t="e">
        <f>IF(AND(#REF!="Baja",#REF!="Catastrófico"),CONCATENATE("R1C",#REF!),"")</f>
        <v>#REF!</v>
      </c>
      <c r="AJ36" s="7" t="e">
        <f>IF(AND(#REF!="Baja",#REF!="Catastrófico"),CONCATENATE("R1C",#REF!),"")</f>
        <v>#REF!</v>
      </c>
      <c r="AK36" s="7" t="e">
        <f>IF(AND(#REF!="Baja",#REF!="Catastrófico"),CONCATENATE("R1C",#REF!),"")</f>
        <v>#REF!</v>
      </c>
      <c r="AL36" s="7" t="e">
        <f>IF(AND(#REF!="Baja",#REF!="Catastrófico"),CONCATENATE("R1C",#REF!),"")</f>
        <v>#REF!</v>
      </c>
      <c r="AM36" s="8" t="e">
        <f>IF(AND(#REF!="Baja",#REF!="Catastrófico"),CONCATENATE("R1C",#REF!),"")</f>
        <v>#REF!</v>
      </c>
      <c r="AN36" s="40"/>
      <c r="AO36" s="382" t="s">
        <v>244</v>
      </c>
      <c r="AP36" s="383"/>
      <c r="AQ36" s="383"/>
      <c r="AR36" s="383"/>
      <c r="AS36" s="383"/>
      <c r="AT36" s="384"/>
      <c r="AU36" s="40"/>
      <c r="AV36" s="40"/>
      <c r="AW36" s="40"/>
      <c r="AX36" s="40"/>
      <c r="AY36" s="40"/>
      <c r="AZ36" s="40"/>
      <c r="BA36" s="40"/>
      <c r="BB36" s="40"/>
      <c r="BC36" s="40"/>
      <c r="BD36" s="40"/>
      <c r="BE36" s="40"/>
      <c r="BF36" s="40"/>
      <c r="BG36" s="40"/>
      <c r="BH36" s="40"/>
      <c r="BI36" s="40"/>
      <c r="BJ36" s="40"/>
      <c r="BK36" s="40"/>
      <c r="BL36" s="40"/>
      <c r="BM36" s="40"/>
      <c r="BN36" s="40"/>
      <c r="BO36" s="40"/>
      <c r="BP36" s="40"/>
      <c r="BQ36" s="40"/>
      <c r="BR36" s="40"/>
      <c r="BS36" s="40"/>
      <c r="BT36" s="40"/>
      <c r="BU36" s="40"/>
      <c r="BV36" s="40"/>
      <c r="BW36" s="40"/>
      <c r="BX36" s="40"/>
    </row>
    <row r="37" spans="1:80" ht="15" customHeight="1" x14ac:dyDescent="0.25">
      <c r="A37" s="40"/>
      <c r="B37" s="313"/>
      <c r="C37" s="313"/>
      <c r="D37" s="314"/>
      <c r="E37" s="370"/>
      <c r="F37" s="355"/>
      <c r="G37" s="355"/>
      <c r="H37" s="355"/>
      <c r="I37" s="355"/>
      <c r="J37" s="33" t="e">
        <f>IF(AND(#REF!="Baja",#REF!="Leve"),CONCATENATE("R2C",#REF!),"")</f>
        <v>#REF!</v>
      </c>
      <c r="K37" s="34" t="e">
        <f>IF(AND(#REF!="Baja",#REF!="Leve"),CONCATENATE("R2C",#REF!),"")</f>
        <v>#REF!</v>
      </c>
      <c r="L37" s="34" t="e">
        <f>IF(AND(#REF!="Baja",#REF!="Leve"),CONCATENATE("R2C",#REF!),"")</f>
        <v>#REF!</v>
      </c>
      <c r="M37" s="34" t="e">
        <f>IF(AND(#REF!="Baja",#REF!="Leve"),CONCATENATE("R2C",#REF!),"")</f>
        <v>#REF!</v>
      </c>
      <c r="N37" s="34" t="e">
        <f>IF(AND(#REF!="Baja",#REF!="Leve"),CONCATENATE("R2C",#REF!),"")</f>
        <v>#REF!</v>
      </c>
      <c r="O37" s="35" t="e">
        <f>IF(AND(#REF!="Baja",#REF!="Leve"),CONCATENATE("R2C",#REF!),"")</f>
        <v>#REF!</v>
      </c>
      <c r="P37" s="24" t="e">
        <f>IF(AND(#REF!="Baja",#REF!="Menor"),CONCATENATE("R2C",#REF!),"")</f>
        <v>#REF!</v>
      </c>
      <c r="Q37" s="25" t="e">
        <f>IF(AND(#REF!="Baja",#REF!="Menor"),CONCATENATE("R2C",#REF!),"")</f>
        <v>#REF!</v>
      </c>
      <c r="R37" s="25" t="e">
        <f>IF(AND(#REF!="Baja",#REF!="Menor"),CONCATENATE("R2C",#REF!),"")</f>
        <v>#REF!</v>
      </c>
      <c r="S37" s="25" t="e">
        <f>IF(AND(#REF!="Baja",#REF!="Menor"),CONCATENATE("R2C",#REF!),"")</f>
        <v>#REF!</v>
      </c>
      <c r="T37" s="25" t="e">
        <f>IF(AND(#REF!="Baja",#REF!="Menor"),CONCATENATE("R2C",#REF!),"")</f>
        <v>#REF!</v>
      </c>
      <c r="U37" s="26" t="e">
        <f>IF(AND(#REF!="Baja",#REF!="Menor"),CONCATENATE("R2C",#REF!),"")</f>
        <v>#REF!</v>
      </c>
      <c r="V37" s="24" t="e">
        <f>IF(AND(#REF!="Baja",#REF!="Moderado"),CONCATENATE("R2C",#REF!),"")</f>
        <v>#REF!</v>
      </c>
      <c r="W37" s="25" t="e">
        <f>IF(AND(#REF!="Baja",#REF!="Moderado"),CONCATENATE("R2C",#REF!),"")</f>
        <v>#REF!</v>
      </c>
      <c r="X37" s="25" t="e">
        <f>IF(AND(#REF!="Baja",#REF!="Moderado"),CONCATENATE("R2C",#REF!),"")</f>
        <v>#REF!</v>
      </c>
      <c r="Y37" s="25" t="e">
        <f>IF(AND(#REF!="Baja",#REF!="Moderado"),CONCATENATE("R2C",#REF!),"")</f>
        <v>#REF!</v>
      </c>
      <c r="Z37" s="25" t="e">
        <f>IF(AND(#REF!="Baja",#REF!="Moderado"),CONCATENATE("R2C",#REF!),"")</f>
        <v>#REF!</v>
      </c>
      <c r="AA37" s="26" t="e">
        <f>IF(AND(#REF!="Baja",#REF!="Moderado"),CONCATENATE("R2C",#REF!),"")</f>
        <v>#REF!</v>
      </c>
      <c r="AB37" s="9" t="e">
        <f>IF(AND(#REF!="Baja",#REF!="Mayor"),CONCATENATE("R2C",#REF!),"")</f>
        <v>#REF!</v>
      </c>
      <c r="AC37" s="10" t="e">
        <f>IF(AND(#REF!="Baja",#REF!="Mayor"),CONCATENATE("R2C",#REF!),"")</f>
        <v>#REF!</v>
      </c>
      <c r="AD37" s="10" t="e">
        <f>IF(AND(#REF!="Baja",#REF!="Mayor"),CONCATENATE("R2C",#REF!),"")</f>
        <v>#REF!</v>
      </c>
      <c r="AE37" s="10" t="e">
        <f>IF(AND(#REF!="Baja",#REF!="Mayor"),CONCATENATE("R2C",#REF!),"")</f>
        <v>#REF!</v>
      </c>
      <c r="AF37" s="10" t="e">
        <f>IF(AND(#REF!="Baja",#REF!="Mayor"),CONCATENATE("R2C",#REF!),"")</f>
        <v>#REF!</v>
      </c>
      <c r="AG37" s="11" t="e">
        <f>IF(AND(#REF!="Baja",#REF!="Mayor"),CONCATENATE("R2C",#REF!),"")</f>
        <v>#REF!</v>
      </c>
      <c r="AH37" s="12" t="e">
        <f>IF(AND(#REF!="Baja",#REF!="Catastrófico"),CONCATENATE("R2C",#REF!),"")</f>
        <v>#REF!</v>
      </c>
      <c r="AI37" s="13" t="e">
        <f>IF(AND(#REF!="Baja",#REF!="Catastrófico"),CONCATENATE("R2C",#REF!),"")</f>
        <v>#REF!</v>
      </c>
      <c r="AJ37" s="13" t="e">
        <f>IF(AND(#REF!="Baja",#REF!="Catastrófico"),CONCATENATE("R2C",#REF!),"")</f>
        <v>#REF!</v>
      </c>
      <c r="AK37" s="13" t="e">
        <f>IF(AND(#REF!="Baja",#REF!="Catastrófico"),CONCATENATE("R2C",#REF!),"")</f>
        <v>#REF!</v>
      </c>
      <c r="AL37" s="13" t="e">
        <f>IF(AND(#REF!="Baja",#REF!="Catastrófico"),CONCATENATE("R2C",#REF!),"")</f>
        <v>#REF!</v>
      </c>
      <c r="AM37" s="14" t="e">
        <f>IF(AND(#REF!="Baja",#REF!="Catastrófico"),CONCATENATE("R2C",#REF!),"")</f>
        <v>#REF!</v>
      </c>
      <c r="AN37" s="40"/>
      <c r="AO37" s="385"/>
      <c r="AP37" s="386"/>
      <c r="AQ37" s="386"/>
      <c r="AR37" s="386"/>
      <c r="AS37" s="386"/>
      <c r="AT37" s="387"/>
      <c r="AU37" s="40"/>
      <c r="AV37" s="40"/>
      <c r="AW37" s="40"/>
      <c r="AX37" s="40"/>
      <c r="AY37" s="40"/>
      <c r="AZ37" s="40"/>
      <c r="BA37" s="40"/>
      <c r="BB37" s="40"/>
      <c r="BC37" s="40"/>
      <c r="BD37" s="40"/>
      <c r="BE37" s="40"/>
      <c r="BF37" s="40"/>
      <c r="BG37" s="40"/>
      <c r="BH37" s="40"/>
      <c r="BI37" s="40"/>
      <c r="BJ37" s="40"/>
      <c r="BK37" s="40"/>
      <c r="BL37" s="40"/>
      <c r="BM37" s="40"/>
      <c r="BN37" s="40"/>
      <c r="BO37" s="40"/>
      <c r="BP37" s="40"/>
      <c r="BQ37" s="40"/>
      <c r="BR37" s="40"/>
      <c r="BS37" s="40"/>
      <c r="BT37" s="40"/>
      <c r="BU37" s="40"/>
      <c r="BV37" s="40"/>
      <c r="BW37" s="40"/>
      <c r="BX37" s="40"/>
    </row>
    <row r="38" spans="1:80" ht="15" customHeight="1" x14ac:dyDescent="0.25">
      <c r="A38" s="40"/>
      <c r="B38" s="313"/>
      <c r="C38" s="313"/>
      <c r="D38" s="314"/>
      <c r="E38" s="354"/>
      <c r="F38" s="355"/>
      <c r="G38" s="355"/>
      <c r="H38" s="355"/>
      <c r="I38" s="355"/>
      <c r="J38" s="33" t="e">
        <f>IF(AND(#REF!="Baja",#REF!="Leve"),CONCATENATE("R3C",#REF!),"")</f>
        <v>#REF!</v>
      </c>
      <c r="K38" s="34" t="e">
        <f>IF(AND(#REF!="Baja",#REF!="Leve"),CONCATENATE("R3C",#REF!),"")</f>
        <v>#REF!</v>
      </c>
      <c r="L38" s="34" t="e">
        <f>IF(AND(#REF!="Baja",#REF!="Leve"),CONCATENATE("R3C",#REF!),"")</f>
        <v>#REF!</v>
      </c>
      <c r="M38" s="34" t="e">
        <f>IF(AND(#REF!="Baja",#REF!="Leve"),CONCATENATE("R3C",#REF!),"")</f>
        <v>#REF!</v>
      </c>
      <c r="N38" s="34" t="e">
        <f>IF(AND(#REF!="Baja",#REF!="Leve"),CONCATENATE("R3C",#REF!),"")</f>
        <v>#REF!</v>
      </c>
      <c r="O38" s="35" t="e">
        <f>IF(AND(#REF!="Baja",#REF!="Leve"),CONCATENATE("R3C",#REF!),"")</f>
        <v>#REF!</v>
      </c>
      <c r="P38" s="24" t="e">
        <f>IF(AND(#REF!="Baja",#REF!="Menor"),CONCATENATE("R3C",#REF!),"")</f>
        <v>#REF!</v>
      </c>
      <c r="Q38" s="25" t="e">
        <f>IF(AND(#REF!="Baja",#REF!="Menor"),CONCATENATE("R3C",#REF!),"")</f>
        <v>#REF!</v>
      </c>
      <c r="R38" s="25" t="e">
        <f>IF(AND(#REF!="Baja",#REF!="Menor"),CONCATENATE("R3C",#REF!),"")</f>
        <v>#REF!</v>
      </c>
      <c r="S38" s="25" t="e">
        <f>IF(AND(#REF!="Baja",#REF!="Menor"),CONCATENATE("R3C",#REF!),"")</f>
        <v>#REF!</v>
      </c>
      <c r="T38" s="25" t="e">
        <f>IF(AND(#REF!="Baja",#REF!="Menor"),CONCATENATE("R3C",#REF!),"")</f>
        <v>#REF!</v>
      </c>
      <c r="U38" s="26" t="e">
        <f>IF(AND(#REF!="Baja",#REF!="Menor"),CONCATENATE("R3C",#REF!),"")</f>
        <v>#REF!</v>
      </c>
      <c r="V38" s="24" t="e">
        <f>IF(AND(#REF!="Baja",#REF!="Moderado"),CONCATENATE("R3C",#REF!),"")</f>
        <v>#REF!</v>
      </c>
      <c r="W38" s="25" t="e">
        <f>IF(AND(#REF!="Baja",#REF!="Moderado"),CONCATENATE("R3C",#REF!),"")</f>
        <v>#REF!</v>
      </c>
      <c r="X38" s="25" t="e">
        <f>IF(AND(#REF!="Baja",#REF!="Moderado"),CONCATENATE("R3C",#REF!),"")</f>
        <v>#REF!</v>
      </c>
      <c r="Y38" s="25" t="e">
        <f>IF(AND(#REF!="Baja",#REF!="Moderado"),CONCATENATE("R3C",#REF!),"")</f>
        <v>#REF!</v>
      </c>
      <c r="Z38" s="25" t="e">
        <f>IF(AND(#REF!="Baja",#REF!="Moderado"),CONCATENATE("R3C",#REF!),"")</f>
        <v>#REF!</v>
      </c>
      <c r="AA38" s="26" t="e">
        <f>IF(AND(#REF!="Baja",#REF!="Moderado"),CONCATENATE("R3C",#REF!),"")</f>
        <v>#REF!</v>
      </c>
      <c r="AB38" s="9" t="e">
        <f>IF(AND(#REF!="Baja",#REF!="Mayor"),CONCATENATE("R3C",#REF!),"")</f>
        <v>#REF!</v>
      </c>
      <c r="AC38" s="10" t="e">
        <f>IF(AND(#REF!="Baja",#REF!="Mayor"),CONCATENATE("R3C",#REF!),"")</f>
        <v>#REF!</v>
      </c>
      <c r="AD38" s="10" t="e">
        <f>IF(AND(#REF!="Baja",#REF!="Mayor"),CONCATENATE("R3C",#REF!),"")</f>
        <v>#REF!</v>
      </c>
      <c r="AE38" s="10" t="e">
        <f>IF(AND(#REF!="Baja",#REF!="Mayor"),CONCATENATE("R3C",#REF!),"")</f>
        <v>#REF!</v>
      </c>
      <c r="AF38" s="10" t="e">
        <f>IF(AND(#REF!="Baja",#REF!="Mayor"),CONCATENATE("R3C",#REF!),"")</f>
        <v>#REF!</v>
      </c>
      <c r="AG38" s="11" t="e">
        <f>IF(AND(#REF!="Baja",#REF!="Mayor"),CONCATENATE("R3C",#REF!),"")</f>
        <v>#REF!</v>
      </c>
      <c r="AH38" s="12" t="e">
        <f>IF(AND(#REF!="Baja",#REF!="Catastrófico"),CONCATENATE("R3C",#REF!),"")</f>
        <v>#REF!</v>
      </c>
      <c r="AI38" s="13" t="e">
        <f>IF(AND(#REF!="Baja",#REF!="Catastrófico"),CONCATENATE("R3C",#REF!),"")</f>
        <v>#REF!</v>
      </c>
      <c r="AJ38" s="13" t="e">
        <f>IF(AND(#REF!="Baja",#REF!="Catastrófico"),CONCATENATE("R3C",#REF!),"")</f>
        <v>#REF!</v>
      </c>
      <c r="AK38" s="13" t="e">
        <f>IF(AND(#REF!="Baja",#REF!="Catastrófico"),CONCATENATE("R3C",#REF!),"")</f>
        <v>#REF!</v>
      </c>
      <c r="AL38" s="13" t="e">
        <f>IF(AND(#REF!="Baja",#REF!="Catastrófico"),CONCATENATE("R3C",#REF!),"")</f>
        <v>#REF!</v>
      </c>
      <c r="AM38" s="14" t="e">
        <f>IF(AND(#REF!="Baja",#REF!="Catastrófico"),CONCATENATE("R3C",#REF!),"")</f>
        <v>#REF!</v>
      </c>
      <c r="AN38" s="40"/>
      <c r="AO38" s="385"/>
      <c r="AP38" s="386"/>
      <c r="AQ38" s="386"/>
      <c r="AR38" s="386"/>
      <c r="AS38" s="386"/>
      <c r="AT38" s="387"/>
      <c r="AU38" s="40"/>
      <c r="AV38" s="40"/>
      <c r="AW38" s="40"/>
      <c r="AX38" s="40"/>
      <c r="AY38" s="40"/>
      <c r="AZ38" s="40"/>
      <c r="BA38" s="40"/>
      <c r="BB38" s="40"/>
      <c r="BC38" s="40"/>
      <c r="BD38" s="40"/>
      <c r="BE38" s="40"/>
      <c r="BF38" s="40"/>
      <c r="BG38" s="40"/>
      <c r="BH38" s="40"/>
      <c r="BI38" s="40"/>
      <c r="BJ38" s="40"/>
      <c r="BK38" s="40"/>
      <c r="BL38" s="40"/>
      <c r="BM38" s="40"/>
      <c r="BN38" s="40"/>
      <c r="BO38" s="40"/>
      <c r="BP38" s="40"/>
      <c r="BQ38" s="40"/>
      <c r="BR38" s="40"/>
      <c r="BS38" s="40"/>
      <c r="BT38" s="40"/>
      <c r="BU38" s="40"/>
      <c r="BV38" s="40"/>
      <c r="BW38" s="40"/>
      <c r="BX38" s="40"/>
    </row>
    <row r="39" spans="1:80" ht="15" customHeight="1" x14ac:dyDescent="0.25">
      <c r="A39" s="40"/>
      <c r="B39" s="313"/>
      <c r="C39" s="313"/>
      <c r="D39" s="314"/>
      <c r="E39" s="354"/>
      <c r="F39" s="355"/>
      <c r="G39" s="355"/>
      <c r="H39" s="355"/>
      <c r="I39" s="355"/>
      <c r="J39" s="33" t="e">
        <f>IF(AND(#REF!="Baja",#REF!="Leve"),CONCATENATE("R4C",#REF!),"")</f>
        <v>#REF!</v>
      </c>
      <c r="K39" s="34" t="e">
        <f>IF(AND(#REF!="Baja",#REF!="Leve"),CONCATENATE("R4C",#REF!),"")</f>
        <v>#REF!</v>
      </c>
      <c r="L39" s="34" t="e">
        <f>IF(AND(#REF!="Baja",#REF!="Leve"),CONCATENATE("R4C",#REF!),"")</f>
        <v>#REF!</v>
      </c>
      <c r="M39" s="34" t="e">
        <f>IF(AND(#REF!="Baja",#REF!="Leve"),CONCATENATE("R4C",#REF!),"")</f>
        <v>#REF!</v>
      </c>
      <c r="N39" s="34" t="e">
        <f>IF(AND(#REF!="Baja",#REF!="Leve"),CONCATENATE("R4C",#REF!),"")</f>
        <v>#REF!</v>
      </c>
      <c r="O39" s="35" t="e">
        <f>IF(AND(#REF!="Baja",#REF!="Leve"),CONCATENATE("R4C",#REF!),"")</f>
        <v>#REF!</v>
      </c>
      <c r="P39" s="24" t="e">
        <f>IF(AND(#REF!="Baja",#REF!="Menor"),CONCATENATE("R4C",#REF!),"")</f>
        <v>#REF!</v>
      </c>
      <c r="Q39" s="25" t="e">
        <f>IF(AND(#REF!="Baja",#REF!="Menor"),CONCATENATE("R4C",#REF!),"")</f>
        <v>#REF!</v>
      </c>
      <c r="R39" s="25" t="e">
        <f>IF(AND(#REF!="Baja",#REF!="Menor"),CONCATENATE("R4C",#REF!),"")</f>
        <v>#REF!</v>
      </c>
      <c r="S39" s="25" t="e">
        <f>IF(AND(#REF!="Baja",#REF!="Menor"),CONCATENATE("R4C",#REF!),"")</f>
        <v>#REF!</v>
      </c>
      <c r="T39" s="25" t="e">
        <f>IF(AND(#REF!="Baja",#REF!="Menor"),CONCATENATE("R4C",#REF!),"")</f>
        <v>#REF!</v>
      </c>
      <c r="U39" s="26" t="e">
        <f>IF(AND(#REF!="Baja",#REF!="Menor"),CONCATENATE("R4C",#REF!),"")</f>
        <v>#REF!</v>
      </c>
      <c r="V39" s="24" t="e">
        <f>IF(AND(#REF!="Baja",#REF!="Moderado"),CONCATENATE("R4C",#REF!),"")</f>
        <v>#REF!</v>
      </c>
      <c r="W39" s="25" t="e">
        <f>IF(AND(#REF!="Baja",#REF!="Moderado"),CONCATENATE("R4C",#REF!),"")</f>
        <v>#REF!</v>
      </c>
      <c r="X39" s="25" t="e">
        <f>IF(AND(#REF!="Baja",#REF!="Moderado"),CONCATENATE("R4C",#REF!),"")</f>
        <v>#REF!</v>
      </c>
      <c r="Y39" s="25" t="e">
        <f>IF(AND(#REF!="Baja",#REF!="Moderado"),CONCATENATE("R4C",#REF!),"")</f>
        <v>#REF!</v>
      </c>
      <c r="Z39" s="25" t="e">
        <f>IF(AND(#REF!="Baja",#REF!="Moderado"),CONCATENATE("R4C",#REF!),"")</f>
        <v>#REF!</v>
      </c>
      <c r="AA39" s="26" t="e">
        <f>IF(AND(#REF!="Baja",#REF!="Moderado"),CONCATENATE("R4C",#REF!),"")</f>
        <v>#REF!</v>
      </c>
      <c r="AB39" s="9" t="e">
        <f>IF(AND(#REF!="Baja",#REF!="Mayor"),CONCATENATE("R4C",#REF!),"")</f>
        <v>#REF!</v>
      </c>
      <c r="AC39" s="10" t="e">
        <f>IF(AND(#REF!="Baja",#REF!="Mayor"),CONCATENATE("R4C",#REF!),"")</f>
        <v>#REF!</v>
      </c>
      <c r="AD39" s="10" t="e">
        <f>IF(AND(#REF!="Baja",#REF!="Mayor"),CONCATENATE("R4C",#REF!),"")</f>
        <v>#REF!</v>
      </c>
      <c r="AE39" s="10" t="e">
        <f>IF(AND(#REF!="Baja",#REF!="Mayor"),CONCATENATE("R4C",#REF!),"")</f>
        <v>#REF!</v>
      </c>
      <c r="AF39" s="10" t="e">
        <f>IF(AND(#REF!="Baja",#REF!="Mayor"),CONCATENATE("R4C",#REF!),"")</f>
        <v>#REF!</v>
      </c>
      <c r="AG39" s="11" t="e">
        <f>IF(AND(#REF!="Baja",#REF!="Mayor"),CONCATENATE("R4C",#REF!),"")</f>
        <v>#REF!</v>
      </c>
      <c r="AH39" s="12" t="e">
        <f>IF(AND(#REF!="Baja",#REF!="Catastrófico"),CONCATENATE("R4C",#REF!),"")</f>
        <v>#REF!</v>
      </c>
      <c r="AI39" s="13" t="e">
        <f>IF(AND(#REF!="Baja",#REF!="Catastrófico"),CONCATENATE("R4C",#REF!),"")</f>
        <v>#REF!</v>
      </c>
      <c r="AJ39" s="13" t="e">
        <f>IF(AND(#REF!="Baja",#REF!="Catastrófico"),CONCATENATE("R4C",#REF!),"")</f>
        <v>#REF!</v>
      </c>
      <c r="AK39" s="13" t="e">
        <f>IF(AND(#REF!="Baja",#REF!="Catastrófico"),CONCATENATE("R4C",#REF!),"")</f>
        <v>#REF!</v>
      </c>
      <c r="AL39" s="13" t="e">
        <f>IF(AND(#REF!="Baja",#REF!="Catastrófico"),CONCATENATE("R4C",#REF!),"")</f>
        <v>#REF!</v>
      </c>
      <c r="AM39" s="14" t="e">
        <f>IF(AND(#REF!="Baja",#REF!="Catastrófico"),CONCATENATE("R4C",#REF!),"")</f>
        <v>#REF!</v>
      </c>
      <c r="AN39" s="40"/>
      <c r="AO39" s="385"/>
      <c r="AP39" s="386"/>
      <c r="AQ39" s="386"/>
      <c r="AR39" s="386"/>
      <c r="AS39" s="386"/>
      <c r="AT39" s="387"/>
      <c r="AU39" s="40"/>
      <c r="AV39" s="40"/>
      <c r="AW39" s="40"/>
      <c r="AX39" s="40"/>
      <c r="AY39" s="40"/>
      <c r="AZ39" s="40"/>
      <c r="BA39" s="40"/>
      <c r="BB39" s="40"/>
      <c r="BC39" s="40"/>
      <c r="BD39" s="40"/>
      <c r="BE39" s="40"/>
      <c r="BF39" s="40"/>
      <c r="BG39" s="40"/>
      <c r="BH39" s="40"/>
      <c r="BI39" s="40"/>
      <c r="BJ39" s="40"/>
      <c r="BK39" s="40"/>
      <c r="BL39" s="40"/>
      <c r="BM39" s="40"/>
      <c r="BN39" s="40"/>
      <c r="BO39" s="40"/>
      <c r="BP39" s="40"/>
      <c r="BQ39" s="40"/>
      <c r="BR39" s="40"/>
      <c r="BS39" s="40"/>
      <c r="BT39" s="40"/>
      <c r="BU39" s="40"/>
      <c r="BV39" s="40"/>
      <c r="BW39" s="40"/>
      <c r="BX39" s="40"/>
    </row>
    <row r="40" spans="1:80" ht="15" customHeight="1" x14ac:dyDescent="0.25">
      <c r="A40" s="40"/>
      <c r="B40" s="313"/>
      <c r="C40" s="313"/>
      <c r="D40" s="314"/>
      <c r="E40" s="354"/>
      <c r="F40" s="355"/>
      <c r="G40" s="355"/>
      <c r="H40" s="355"/>
      <c r="I40" s="355"/>
      <c r="J40" s="33" t="e">
        <f>IF(AND(#REF!="Baja",#REF!="Leve"),CONCATENATE("R5C",#REF!),"")</f>
        <v>#REF!</v>
      </c>
      <c r="K40" s="34" t="e">
        <f>IF(AND(#REF!="Baja",#REF!="Leve"),CONCATENATE("R5C",#REF!),"")</f>
        <v>#REF!</v>
      </c>
      <c r="L40" s="34" t="e">
        <f>IF(AND(#REF!="Baja",#REF!="Leve"),CONCATENATE("R5C",#REF!),"")</f>
        <v>#REF!</v>
      </c>
      <c r="M40" s="34" t="e">
        <f>IF(AND(#REF!="Baja",#REF!="Leve"),CONCATENATE("R5C",#REF!),"")</f>
        <v>#REF!</v>
      </c>
      <c r="N40" s="34" t="e">
        <f>IF(AND(#REF!="Baja",#REF!="Leve"),CONCATENATE("R5C",#REF!),"")</f>
        <v>#REF!</v>
      </c>
      <c r="O40" s="35" t="e">
        <f>IF(AND(#REF!="Baja",#REF!="Leve"),CONCATENATE("R5C",#REF!),"")</f>
        <v>#REF!</v>
      </c>
      <c r="P40" s="24" t="e">
        <f>IF(AND(#REF!="Baja",#REF!="Menor"),CONCATENATE("R5C",#REF!),"")</f>
        <v>#REF!</v>
      </c>
      <c r="Q40" s="25" t="e">
        <f>IF(AND(#REF!="Baja",#REF!="Menor"),CONCATENATE("R5C",#REF!),"")</f>
        <v>#REF!</v>
      </c>
      <c r="R40" s="25" t="e">
        <f>IF(AND(#REF!="Baja",#REF!="Menor"),CONCATENATE("R5C",#REF!),"")</f>
        <v>#REF!</v>
      </c>
      <c r="S40" s="25" t="e">
        <f>IF(AND(#REF!="Baja",#REF!="Menor"),CONCATENATE("R5C",#REF!),"")</f>
        <v>#REF!</v>
      </c>
      <c r="T40" s="25" t="e">
        <f>IF(AND(#REF!="Baja",#REF!="Menor"),CONCATENATE("R5C",#REF!),"")</f>
        <v>#REF!</v>
      </c>
      <c r="U40" s="26" t="e">
        <f>IF(AND(#REF!="Baja",#REF!="Menor"),CONCATENATE("R5C",#REF!),"")</f>
        <v>#REF!</v>
      </c>
      <c r="V40" s="24" t="e">
        <f>IF(AND(#REF!="Baja",#REF!="Moderado"),CONCATENATE("R5C",#REF!),"")</f>
        <v>#REF!</v>
      </c>
      <c r="W40" s="25" t="e">
        <f>IF(AND(#REF!="Baja",#REF!="Moderado"),CONCATENATE("R5C",#REF!),"")</f>
        <v>#REF!</v>
      </c>
      <c r="X40" s="25" t="e">
        <f>IF(AND(#REF!="Baja",#REF!="Moderado"),CONCATENATE("R5C",#REF!),"")</f>
        <v>#REF!</v>
      </c>
      <c r="Y40" s="25" t="e">
        <f>IF(AND(#REF!="Baja",#REF!="Moderado"),CONCATENATE("R5C",#REF!),"")</f>
        <v>#REF!</v>
      </c>
      <c r="Z40" s="25" t="e">
        <f>IF(AND(#REF!="Baja",#REF!="Moderado"),CONCATENATE("R5C",#REF!),"")</f>
        <v>#REF!</v>
      </c>
      <c r="AA40" s="26" t="e">
        <f>IF(AND(#REF!="Baja",#REF!="Moderado"),CONCATENATE("R5C",#REF!),"")</f>
        <v>#REF!</v>
      </c>
      <c r="AB40" s="9" t="e">
        <f>IF(AND(#REF!="Baja",#REF!="Mayor"),CONCATENATE("R5C",#REF!),"")</f>
        <v>#REF!</v>
      </c>
      <c r="AC40" s="10" t="e">
        <f>IF(AND(#REF!="Baja",#REF!="Mayor"),CONCATENATE("R5C",#REF!),"")</f>
        <v>#REF!</v>
      </c>
      <c r="AD40" s="10" t="e">
        <f>IF(AND(#REF!="Baja",#REF!="Mayor"),CONCATENATE("R5C",#REF!),"")</f>
        <v>#REF!</v>
      </c>
      <c r="AE40" s="10" t="e">
        <f>IF(AND(#REF!="Baja",#REF!="Mayor"),CONCATENATE("R5C",#REF!),"")</f>
        <v>#REF!</v>
      </c>
      <c r="AF40" s="10" t="e">
        <f>IF(AND(#REF!="Baja",#REF!="Mayor"),CONCATENATE("R5C",#REF!),"")</f>
        <v>#REF!</v>
      </c>
      <c r="AG40" s="11" t="e">
        <f>IF(AND(#REF!="Baja",#REF!="Mayor"),CONCATENATE("R5C",#REF!),"")</f>
        <v>#REF!</v>
      </c>
      <c r="AH40" s="12" t="e">
        <f>IF(AND(#REF!="Baja",#REF!="Catastrófico"),CONCATENATE("R5C",#REF!),"")</f>
        <v>#REF!</v>
      </c>
      <c r="AI40" s="13" t="e">
        <f>IF(AND(#REF!="Baja",#REF!="Catastrófico"),CONCATENATE("R5C",#REF!),"")</f>
        <v>#REF!</v>
      </c>
      <c r="AJ40" s="13" t="e">
        <f>IF(AND(#REF!="Baja",#REF!="Catastrófico"),CONCATENATE("R5C",#REF!),"")</f>
        <v>#REF!</v>
      </c>
      <c r="AK40" s="13" t="e">
        <f>IF(AND(#REF!="Baja",#REF!="Catastrófico"),CONCATENATE("R5C",#REF!),"")</f>
        <v>#REF!</v>
      </c>
      <c r="AL40" s="13" t="e">
        <f>IF(AND(#REF!="Baja",#REF!="Catastrófico"),CONCATENATE("R5C",#REF!),"")</f>
        <v>#REF!</v>
      </c>
      <c r="AM40" s="14" t="e">
        <f>IF(AND(#REF!="Baja",#REF!="Catastrófico"),CONCATENATE("R5C",#REF!),"")</f>
        <v>#REF!</v>
      </c>
      <c r="AN40" s="40"/>
      <c r="AO40" s="385"/>
      <c r="AP40" s="386"/>
      <c r="AQ40" s="386"/>
      <c r="AR40" s="386"/>
      <c r="AS40" s="386"/>
      <c r="AT40" s="387"/>
      <c r="AU40" s="40"/>
      <c r="AV40" s="40"/>
      <c r="AW40" s="40"/>
      <c r="AX40" s="40"/>
      <c r="AY40" s="40"/>
      <c r="AZ40" s="40"/>
      <c r="BA40" s="40"/>
      <c r="BB40" s="40"/>
      <c r="BC40" s="40"/>
      <c r="BD40" s="40"/>
      <c r="BE40" s="40"/>
      <c r="BF40" s="40"/>
      <c r="BG40" s="40"/>
      <c r="BH40" s="40"/>
      <c r="BI40" s="40"/>
      <c r="BJ40" s="40"/>
      <c r="BK40" s="40"/>
      <c r="BL40" s="40"/>
      <c r="BM40" s="40"/>
      <c r="BN40" s="40"/>
      <c r="BO40" s="40"/>
      <c r="BP40" s="40"/>
      <c r="BQ40" s="40"/>
      <c r="BR40" s="40"/>
      <c r="BS40" s="40"/>
      <c r="BT40" s="40"/>
      <c r="BU40" s="40"/>
      <c r="BV40" s="40"/>
      <c r="BW40" s="40"/>
      <c r="BX40" s="40"/>
    </row>
    <row r="41" spans="1:80" ht="15" customHeight="1" x14ac:dyDescent="0.25">
      <c r="A41" s="40"/>
      <c r="B41" s="313"/>
      <c r="C41" s="313"/>
      <c r="D41" s="314"/>
      <c r="E41" s="354"/>
      <c r="F41" s="355"/>
      <c r="G41" s="355"/>
      <c r="H41" s="355"/>
      <c r="I41" s="355"/>
      <c r="J41" s="33" t="e">
        <f>IF(AND(#REF!="Baja",#REF!="Leve"),CONCATENATE("R6C",#REF!),"")</f>
        <v>#REF!</v>
      </c>
      <c r="K41" s="34" t="e">
        <f>IF(AND(#REF!="Baja",#REF!="Leve"),CONCATENATE("R6C",#REF!),"")</f>
        <v>#REF!</v>
      </c>
      <c r="L41" s="34" t="e">
        <f>IF(AND(#REF!="Baja",#REF!="Leve"),CONCATENATE("R6C",#REF!),"")</f>
        <v>#REF!</v>
      </c>
      <c r="M41" s="34" t="e">
        <f>IF(AND(#REF!="Baja",#REF!="Leve"),CONCATENATE("R6C",#REF!),"")</f>
        <v>#REF!</v>
      </c>
      <c r="N41" s="34" t="e">
        <f>IF(AND(#REF!="Baja",#REF!="Leve"),CONCATENATE("R6C",#REF!),"")</f>
        <v>#REF!</v>
      </c>
      <c r="O41" s="35" t="e">
        <f>IF(AND(#REF!="Baja",#REF!="Leve"),CONCATENATE("R6C",#REF!),"")</f>
        <v>#REF!</v>
      </c>
      <c r="P41" s="24" t="e">
        <f>IF(AND(#REF!="Baja",#REF!="Menor"),CONCATENATE("R6C",#REF!),"")</f>
        <v>#REF!</v>
      </c>
      <c r="Q41" s="25" t="e">
        <f>IF(AND(#REF!="Baja",#REF!="Menor"),CONCATENATE("R6C",#REF!),"")</f>
        <v>#REF!</v>
      </c>
      <c r="R41" s="25" t="e">
        <f>IF(AND(#REF!="Baja",#REF!="Menor"),CONCATENATE("R6C",#REF!),"")</f>
        <v>#REF!</v>
      </c>
      <c r="S41" s="25" t="e">
        <f>IF(AND(#REF!="Baja",#REF!="Menor"),CONCATENATE("R6C",#REF!),"")</f>
        <v>#REF!</v>
      </c>
      <c r="T41" s="25" t="e">
        <f>IF(AND(#REF!="Baja",#REF!="Menor"),CONCATENATE("R6C",#REF!),"")</f>
        <v>#REF!</v>
      </c>
      <c r="U41" s="26" t="e">
        <f>IF(AND(#REF!="Baja",#REF!="Menor"),CONCATENATE("R6C",#REF!),"")</f>
        <v>#REF!</v>
      </c>
      <c r="V41" s="24" t="e">
        <f>IF(AND(#REF!="Baja",#REF!="Moderado"),CONCATENATE("R6C",#REF!),"")</f>
        <v>#REF!</v>
      </c>
      <c r="W41" s="25" t="e">
        <f>IF(AND(#REF!="Baja",#REF!="Moderado"),CONCATENATE("R6C",#REF!),"")</f>
        <v>#REF!</v>
      </c>
      <c r="X41" s="25" t="e">
        <f>IF(AND(#REF!="Baja",#REF!="Moderado"),CONCATENATE("R6C",#REF!),"")</f>
        <v>#REF!</v>
      </c>
      <c r="Y41" s="25" t="e">
        <f>IF(AND(#REF!="Baja",#REF!="Moderado"),CONCATENATE("R6C",#REF!),"")</f>
        <v>#REF!</v>
      </c>
      <c r="Z41" s="25" t="e">
        <f>IF(AND(#REF!="Baja",#REF!="Moderado"),CONCATENATE("R6C",#REF!),"")</f>
        <v>#REF!</v>
      </c>
      <c r="AA41" s="26" t="e">
        <f>IF(AND(#REF!="Baja",#REF!="Moderado"),CONCATENATE("R6C",#REF!),"")</f>
        <v>#REF!</v>
      </c>
      <c r="AB41" s="9" t="e">
        <f>IF(AND(#REF!="Baja",#REF!="Mayor"),CONCATENATE("R6C",#REF!),"")</f>
        <v>#REF!</v>
      </c>
      <c r="AC41" s="10" t="e">
        <f>IF(AND(#REF!="Baja",#REF!="Mayor"),CONCATENATE("R6C",#REF!),"")</f>
        <v>#REF!</v>
      </c>
      <c r="AD41" s="10" t="e">
        <f>IF(AND(#REF!="Baja",#REF!="Mayor"),CONCATENATE("R6C",#REF!),"")</f>
        <v>#REF!</v>
      </c>
      <c r="AE41" s="10" t="e">
        <f>IF(AND(#REF!="Baja",#REF!="Mayor"),CONCATENATE("R6C",#REF!),"")</f>
        <v>#REF!</v>
      </c>
      <c r="AF41" s="10" t="e">
        <f>IF(AND(#REF!="Baja",#REF!="Mayor"),CONCATENATE("R6C",#REF!),"")</f>
        <v>#REF!</v>
      </c>
      <c r="AG41" s="11" t="e">
        <f>IF(AND(#REF!="Baja",#REF!="Mayor"),CONCATENATE("R6C",#REF!),"")</f>
        <v>#REF!</v>
      </c>
      <c r="AH41" s="12" t="e">
        <f>IF(AND(#REF!="Baja",#REF!="Catastrófico"),CONCATENATE("R6C",#REF!),"")</f>
        <v>#REF!</v>
      </c>
      <c r="AI41" s="13" t="e">
        <f>IF(AND(#REF!="Baja",#REF!="Catastrófico"),CONCATENATE("R6C",#REF!),"")</f>
        <v>#REF!</v>
      </c>
      <c r="AJ41" s="13" t="e">
        <f>IF(AND(#REF!="Baja",#REF!="Catastrófico"),CONCATENATE("R6C",#REF!),"")</f>
        <v>#REF!</v>
      </c>
      <c r="AK41" s="13" t="e">
        <f>IF(AND(#REF!="Baja",#REF!="Catastrófico"),CONCATENATE("R6C",#REF!),"")</f>
        <v>#REF!</v>
      </c>
      <c r="AL41" s="13" t="e">
        <f>IF(AND(#REF!="Baja",#REF!="Catastrófico"),CONCATENATE("R6C",#REF!),"")</f>
        <v>#REF!</v>
      </c>
      <c r="AM41" s="14" t="e">
        <f>IF(AND(#REF!="Baja",#REF!="Catastrófico"),CONCATENATE("R6C",#REF!),"")</f>
        <v>#REF!</v>
      </c>
      <c r="AN41" s="40"/>
      <c r="AO41" s="385"/>
      <c r="AP41" s="386"/>
      <c r="AQ41" s="386"/>
      <c r="AR41" s="386"/>
      <c r="AS41" s="386"/>
      <c r="AT41" s="387"/>
      <c r="AU41" s="40"/>
      <c r="AV41" s="40"/>
      <c r="AW41" s="40"/>
      <c r="AX41" s="40"/>
      <c r="AY41" s="40"/>
      <c r="AZ41" s="40"/>
      <c r="BA41" s="40"/>
      <c r="BB41" s="40"/>
      <c r="BC41" s="40"/>
      <c r="BD41" s="40"/>
      <c r="BE41" s="40"/>
      <c r="BF41" s="40"/>
      <c r="BG41" s="40"/>
      <c r="BH41" s="40"/>
      <c r="BI41" s="40"/>
      <c r="BJ41" s="40"/>
      <c r="BK41" s="40"/>
      <c r="BL41" s="40"/>
      <c r="BM41" s="40"/>
      <c r="BN41" s="40"/>
      <c r="BO41" s="40"/>
      <c r="BP41" s="40"/>
      <c r="BQ41" s="40"/>
      <c r="BR41" s="40"/>
      <c r="BS41" s="40"/>
      <c r="BT41" s="40"/>
      <c r="BU41" s="40"/>
      <c r="BV41" s="40"/>
      <c r="BW41" s="40"/>
      <c r="BX41" s="40"/>
    </row>
    <row r="42" spans="1:80" ht="15" customHeight="1" x14ac:dyDescent="0.25">
      <c r="A42" s="40"/>
      <c r="B42" s="313"/>
      <c r="C42" s="313"/>
      <c r="D42" s="314"/>
      <c r="E42" s="354"/>
      <c r="F42" s="355"/>
      <c r="G42" s="355"/>
      <c r="H42" s="355"/>
      <c r="I42" s="355"/>
      <c r="J42" s="33" t="e">
        <f>IF(AND(#REF!="Baja",#REF!="Leve"),CONCATENATE("R7C",#REF!),"")</f>
        <v>#REF!</v>
      </c>
      <c r="K42" s="34" t="e">
        <f>IF(AND(#REF!="Baja",#REF!="Leve"),CONCATENATE("R7C",#REF!),"")</f>
        <v>#REF!</v>
      </c>
      <c r="L42" s="34" t="e">
        <f>IF(AND(#REF!="Baja",#REF!="Leve"),CONCATENATE("R7C",#REF!),"")</f>
        <v>#REF!</v>
      </c>
      <c r="M42" s="34" t="e">
        <f>IF(AND(#REF!="Baja",#REF!="Leve"),CONCATENATE("R7C",#REF!),"")</f>
        <v>#REF!</v>
      </c>
      <c r="N42" s="34" t="e">
        <f>IF(AND(#REF!="Baja",#REF!="Leve"),CONCATENATE("R7C",#REF!),"")</f>
        <v>#REF!</v>
      </c>
      <c r="O42" s="35" t="e">
        <f>IF(AND(#REF!="Baja",#REF!="Leve"),CONCATENATE("R7C",#REF!),"")</f>
        <v>#REF!</v>
      </c>
      <c r="P42" s="24" t="e">
        <f>IF(AND(#REF!="Baja",#REF!="Menor"),CONCATENATE("R7C",#REF!),"")</f>
        <v>#REF!</v>
      </c>
      <c r="Q42" s="25" t="e">
        <f>IF(AND(#REF!="Baja",#REF!="Menor"),CONCATENATE("R7C",#REF!),"")</f>
        <v>#REF!</v>
      </c>
      <c r="R42" s="25" t="e">
        <f>IF(AND(#REF!="Baja",#REF!="Menor"),CONCATENATE("R7C",#REF!),"")</f>
        <v>#REF!</v>
      </c>
      <c r="S42" s="25" t="e">
        <f>IF(AND(#REF!="Baja",#REF!="Menor"),CONCATENATE("R7C",#REF!),"")</f>
        <v>#REF!</v>
      </c>
      <c r="T42" s="25" t="e">
        <f>IF(AND(#REF!="Baja",#REF!="Menor"),CONCATENATE("R7C",#REF!),"")</f>
        <v>#REF!</v>
      </c>
      <c r="U42" s="26" t="e">
        <f>IF(AND(#REF!="Baja",#REF!="Menor"),CONCATENATE("R7C",#REF!),"")</f>
        <v>#REF!</v>
      </c>
      <c r="V42" s="24" t="e">
        <f>IF(AND(#REF!="Baja",#REF!="Moderado"),CONCATENATE("R7C",#REF!),"")</f>
        <v>#REF!</v>
      </c>
      <c r="W42" s="25" t="e">
        <f>IF(AND(#REF!="Baja",#REF!="Moderado"),CONCATENATE("R7C",#REF!),"")</f>
        <v>#REF!</v>
      </c>
      <c r="X42" s="25" t="e">
        <f>IF(AND(#REF!="Baja",#REF!="Moderado"),CONCATENATE("R7C",#REF!),"")</f>
        <v>#REF!</v>
      </c>
      <c r="Y42" s="25" t="e">
        <f>IF(AND(#REF!="Baja",#REF!="Moderado"),CONCATENATE("R7C",#REF!),"")</f>
        <v>#REF!</v>
      </c>
      <c r="Z42" s="25" t="e">
        <f>IF(AND(#REF!="Baja",#REF!="Moderado"),CONCATENATE("R7C",#REF!),"")</f>
        <v>#REF!</v>
      </c>
      <c r="AA42" s="26" t="e">
        <f>IF(AND(#REF!="Baja",#REF!="Moderado"),CONCATENATE("R7C",#REF!),"")</f>
        <v>#REF!</v>
      </c>
      <c r="AB42" s="9" t="e">
        <f>IF(AND(#REF!="Baja",#REF!="Mayor"),CONCATENATE("R7C",#REF!),"")</f>
        <v>#REF!</v>
      </c>
      <c r="AC42" s="10" t="e">
        <f>IF(AND(#REF!="Baja",#REF!="Mayor"),CONCATENATE("R7C",#REF!),"")</f>
        <v>#REF!</v>
      </c>
      <c r="AD42" s="10" t="e">
        <f>IF(AND(#REF!="Baja",#REF!="Mayor"),CONCATENATE("R7C",#REF!),"")</f>
        <v>#REF!</v>
      </c>
      <c r="AE42" s="10" t="e">
        <f>IF(AND(#REF!="Baja",#REF!="Mayor"),CONCATENATE("R7C",#REF!),"")</f>
        <v>#REF!</v>
      </c>
      <c r="AF42" s="10" t="e">
        <f>IF(AND(#REF!="Baja",#REF!="Mayor"),CONCATENATE("R7C",#REF!),"")</f>
        <v>#REF!</v>
      </c>
      <c r="AG42" s="11" t="e">
        <f>IF(AND(#REF!="Baja",#REF!="Mayor"),CONCATENATE("R7C",#REF!),"")</f>
        <v>#REF!</v>
      </c>
      <c r="AH42" s="12" t="e">
        <f>IF(AND(#REF!="Baja",#REF!="Catastrófico"),CONCATENATE("R7C",#REF!),"")</f>
        <v>#REF!</v>
      </c>
      <c r="AI42" s="13" t="e">
        <f>IF(AND(#REF!="Baja",#REF!="Catastrófico"),CONCATENATE("R7C",#REF!),"")</f>
        <v>#REF!</v>
      </c>
      <c r="AJ42" s="13" t="e">
        <f>IF(AND(#REF!="Baja",#REF!="Catastrófico"),CONCATENATE("R7C",#REF!),"")</f>
        <v>#REF!</v>
      </c>
      <c r="AK42" s="13" t="e">
        <f>IF(AND(#REF!="Baja",#REF!="Catastrófico"),CONCATENATE("R7C",#REF!),"")</f>
        <v>#REF!</v>
      </c>
      <c r="AL42" s="13" t="e">
        <f>IF(AND(#REF!="Baja",#REF!="Catastrófico"),CONCATENATE("R7C",#REF!),"")</f>
        <v>#REF!</v>
      </c>
      <c r="AM42" s="14" t="e">
        <f>IF(AND(#REF!="Baja",#REF!="Catastrófico"),CONCATENATE("R7C",#REF!),"")</f>
        <v>#REF!</v>
      </c>
      <c r="AN42" s="40"/>
      <c r="AO42" s="385"/>
      <c r="AP42" s="386"/>
      <c r="AQ42" s="386"/>
      <c r="AR42" s="386"/>
      <c r="AS42" s="386"/>
      <c r="AT42" s="387"/>
      <c r="AU42" s="40"/>
      <c r="AV42" s="40"/>
      <c r="AW42" s="40"/>
      <c r="AX42" s="40"/>
      <c r="AY42" s="40"/>
      <c r="AZ42" s="40"/>
      <c r="BA42" s="40"/>
      <c r="BB42" s="40"/>
      <c r="BC42" s="40"/>
      <c r="BD42" s="40"/>
      <c r="BE42" s="40"/>
      <c r="BF42" s="40"/>
      <c r="BG42" s="40"/>
      <c r="BH42" s="40"/>
      <c r="BI42" s="40"/>
      <c r="BJ42" s="40"/>
      <c r="BK42" s="40"/>
      <c r="BL42" s="40"/>
      <c r="BM42" s="40"/>
      <c r="BN42" s="40"/>
      <c r="BO42" s="40"/>
      <c r="BP42" s="40"/>
      <c r="BQ42" s="40"/>
      <c r="BR42" s="40"/>
      <c r="BS42" s="40"/>
      <c r="BT42" s="40"/>
      <c r="BU42" s="40"/>
      <c r="BV42" s="40"/>
      <c r="BW42" s="40"/>
      <c r="BX42" s="40"/>
    </row>
    <row r="43" spans="1:80" ht="15" customHeight="1" x14ac:dyDescent="0.25">
      <c r="A43" s="40"/>
      <c r="B43" s="313"/>
      <c r="C43" s="313"/>
      <c r="D43" s="314"/>
      <c r="E43" s="354"/>
      <c r="F43" s="355"/>
      <c r="G43" s="355"/>
      <c r="H43" s="355"/>
      <c r="I43" s="355"/>
      <c r="J43" s="33" t="e">
        <f>IF(AND(#REF!="Baja",#REF!="Leve"),CONCATENATE("R8C",#REF!),"")</f>
        <v>#REF!</v>
      </c>
      <c r="K43" s="34" t="e">
        <f>IF(AND(#REF!="Baja",#REF!="Leve"),CONCATENATE("R8C",#REF!),"")</f>
        <v>#REF!</v>
      </c>
      <c r="L43" s="34" t="e">
        <f>IF(AND(#REF!="Baja",#REF!="Leve"),CONCATENATE("R8C",#REF!),"")</f>
        <v>#REF!</v>
      </c>
      <c r="M43" s="34" t="e">
        <f>IF(AND(#REF!="Baja",#REF!="Leve"),CONCATENATE("R8C",#REF!),"")</f>
        <v>#REF!</v>
      </c>
      <c r="N43" s="34" t="e">
        <f>IF(AND(#REF!="Baja",#REF!="Leve"),CONCATENATE("R8C",#REF!),"")</f>
        <v>#REF!</v>
      </c>
      <c r="O43" s="35" t="e">
        <f>IF(AND(#REF!="Baja",#REF!="Leve"),CONCATENATE("R8C",#REF!),"")</f>
        <v>#REF!</v>
      </c>
      <c r="P43" s="24" t="e">
        <f>IF(AND(#REF!="Baja",#REF!="Menor"),CONCATENATE("R8C",#REF!),"")</f>
        <v>#REF!</v>
      </c>
      <c r="Q43" s="25" t="e">
        <f>IF(AND(#REF!="Baja",#REF!="Menor"),CONCATENATE("R8C",#REF!),"")</f>
        <v>#REF!</v>
      </c>
      <c r="R43" s="25" t="e">
        <f>IF(AND(#REF!="Baja",#REF!="Menor"),CONCATENATE("R8C",#REF!),"")</f>
        <v>#REF!</v>
      </c>
      <c r="S43" s="25" t="e">
        <f>IF(AND(#REF!="Baja",#REF!="Menor"),CONCATENATE("R8C",#REF!),"")</f>
        <v>#REF!</v>
      </c>
      <c r="T43" s="25" t="e">
        <f>IF(AND(#REF!="Baja",#REF!="Menor"),CONCATENATE("R8C",#REF!),"")</f>
        <v>#REF!</v>
      </c>
      <c r="U43" s="26" t="e">
        <f>IF(AND(#REF!="Baja",#REF!="Menor"),CONCATENATE("R8C",#REF!),"")</f>
        <v>#REF!</v>
      </c>
      <c r="V43" s="24" t="e">
        <f>IF(AND(#REF!="Baja",#REF!="Moderado"),CONCATENATE("R8C",#REF!),"")</f>
        <v>#REF!</v>
      </c>
      <c r="W43" s="25" t="e">
        <f>IF(AND(#REF!="Baja",#REF!="Moderado"),CONCATENATE("R8C",#REF!),"")</f>
        <v>#REF!</v>
      </c>
      <c r="X43" s="25" t="e">
        <f>IF(AND(#REF!="Baja",#REF!="Moderado"),CONCATENATE("R8C",#REF!),"")</f>
        <v>#REF!</v>
      </c>
      <c r="Y43" s="25" t="e">
        <f>IF(AND(#REF!="Baja",#REF!="Moderado"),CONCATENATE("R8C",#REF!),"")</f>
        <v>#REF!</v>
      </c>
      <c r="Z43" s="25" t="e">
        <f>IF(AND(#REF!="Baja",#REF!="Moderado"),CONCATENATE("R8C",#REF!),"")</f>
        <v>#REF!</v>
      </c>
      <c r="AA43" s="26" t="e">
        <f>IF(AND(#REF!="Baja",#REF!="Moderado"),CONCATENATE("R8C",#REF!),"")</f>
        <v>#REF!</v>
      </c>
      <c r="AB43" s="9" t="e">
        <f>IF(AND(#REF!="Baja",#REF!="Mayor"),CONCATENATE("R8C",#REF!),"")</f>
        <v>#REF!</v>
      </c>
      <c r="AC43" s="10" t="e">
        <f>IF(AND(#REF!="Baja",#REF!="Mayor"),CONCATENATE("R8C",#REF!),"")</f>
        <v>#REF!</v>
      </c>
      <c r="AD43" s="10" t="e">
        <f>IF(AND(#REF!="Baja",#REF!="Mayor"),CONCATENATE("R8C",#REF!),"")</f>
        <v>#REF!</v>
      </c>
      <c r="AE43" s="10" t="e">
        <f>IF(AND(#REF!="Baja",#REF!="Mayor"),CONCATENATE("R8C",#REF!),"")</f>
        <v>#REF!</v>
      </c>
      <c r="AF43" s="10" t="e">
        <f>IF(AND(#REF!="Baja",#REF!="Mayor"),CONCATENATE("R8C",#REF!),"")</f>
        <v>#REF!</v>
      </c>
      <c r="AG43" s="11" t="e">
        <f>IF(AND(#REF!="Baja",#REF!="Mayor"),CONCATENATE("R8C",#REF!),"")</f>
        <v>#REF!</v>
      </c>
      <c r="AH43" s="12" t="e">
        <f>IF(AND(#REF!="Baja",#REF!="Catastrófico"),CONCATENATE("R8C",#REF!),"")</f>
        <v>#REF!</v>
      </c>
      <c r="AI43" s="13" t="e">
        <f>IF(AND(#REF!="Baja",#REF!="Catastrófico"),CONCATENATE("R8C",#REF!),"")</f>
        <v>#REF!</v>
      </c>
      <c r="AJ43" s="13" t="e">
        <f>IF(AND(#REF!="Baja",#REF!="Catastrófico"),CONCATENATE("R8C",#REF!),"")</f>
        <v>#REF!</v>
      </c>
      <c r="AK43" s="13" t="e">
        <f>IF(AND(#REF!="Baja",#REF!="Catastrófico"),CONCATENATE("R8C",#REF!),"")</f>
        <v>#REF!</v>
      </c>
      <c r="AL43" s="13" t="e">
        <f>IF(AND(#REF!="Baja",#REF!="Catastrófico"),CONCATENATE("R8C",#REF!),"")</f>
        <v>#REF!</v>
      </c>
      <c r="AM43" s="14" t="e">
        <f>IF(AND(#REF!="Baja",#REF!="Catastrófico"),CONCATENATE("R8C",#REF!),"")</f>
        <v>#REF!</v>
      </c>
      <c r="AN43" s="40"/>
      <c r="AO43" s="385"/>
      <c r="AP43" s="386"/>
      <c r="AQ43" s="386"/>
      <c r="AR43" s="386"/>
      <c r="AS43" s="386"/>
      <c r="AT43" s="387"/>
      <c r="AU43" s="40"/>
      <c r="AV43" s="40"/>
      <c r="AW43" s="40"/>
      <c r="AX43" s="40"/>
      <c r="AY43" s="40"/>
      <c r="AZ43" s="40"/>
      <c r="BA43" s="40"/>
      <c r="BB43" s="40"/>
      <c r="BC43" s="40"/>
      <c r="BD43" s="40"/>
      <c r="BE43" s="40"/>
      <c r="BF43" s="40"/>
      <c r="BG43" s="40"/>
      <c r="BH43" s="40"/>
      <c r="BI43" s="40"/>
      <c r="BJ43" s="40"/>
      <c r="BK43" s="40"/>
      <c r="BL43" s="40"/>
      <c r="BM43" s="40"/>
      <c r="BN43" s="40"/>
      <c r="BO43" s="40"/>
      <c r="BP43" s="40"/>
      <c r="BQ43" s="40"/>
      <c r="BR43" s="40"/>
      <c r="BS43" s="40"/>
      <c r="BT43" s="40"/>
      <c r="BU43" s="40"/>
      <c r="BV43" s="40"/>
      <c r="BW43" s="40"/>
      <c r="BX43" s="40"/>
    </row>
    <row r="44" spans="1:80" ht="15" customHeight="1" x14ac:dyDescent="0.25">
      <c r="A44" s="40"/>
      <c r="B44" s="313"/>
      <c r="C44" s="313"/>
      <c r="D44" s="314"/>
      <c r="E44" s="354"/>
      <c r="F44" s="355"/>
      <c r="G44" s="355"/>
      <c r="H44" s="355"/>
      <c r="I44" s="355"/>
      <c r="J44" s="33" t="e">
        <f>IF(AND(#REF!="Baja",#REF!="Leve"),CONCATENATE("R9C",#REF!),"")</f>
        <v>#REF!</v>
      </c>
      <c r="K44" s="34" t="e">
        <f>IF(AND(#REF!="Baja",#REF!="Leve"),CONCATENATE("R9C",#REF!),"")</f>
        <v>#REF!</v>
      </c>
      <c r="L44" s="34" t="e">
        <f>IF(AND(#REF!="Baja",#REF!="Leve"),CONCATENATE("R9C",#REF!),"")</f>
        <v>#REF!</v>
      </c>
      <c r="M44" s="34" t="e">
        <f>IF(AND(#REF!="Baja",#REF!="Leve"),CONCATENATE("R9C",#REF!),"")</f>
        <v>#REF!</v>
      </c>
      <c r="N44" s="34" t="e">
        <f>IF(AND(#REF!="Baja",#REF!="Leve"),CONCATENATE("R9C",#REF!),"")</f>
        <v>#REF!</v>
      </c>
      <c r="O44" s="35" t="e">
        <f>IF(AND(#REF!="Baja",#REF!="Leve"),CONCATENATE("R9C",#REF!),"")</f>
        <v>#REF!</v>
      </c>
      <c r="P44" s="24" t="e">
        <f>IF(AND(#REF!="Baja",#REF!="Menor"),CONCATENATE("R9C",#REF!),"")</f>
        <v>#REF!</v>
      </c>
      <c r="Q44" s="25" t="e">
        <f>IF(AND(#REF!="Baja",#REF!="Menor"),CONCATENATE("R9C",#REF!),"")</f>
        <v>#REF!</v>
      </c>
      <c r="R44" s="25" t="e">
        <f>IF(AND(#REF!="Baja",#REF!="Menor"),CONCATENATE("R9C",#REF!),"")</f>
        <v>#REF!</v>
      </c>
      <c r="S44" s="25" t="e">
        <f>IF(AND(#REF!="Baja",#REF!="Menor"),CONCATENATE("R9C",#REF!),"")</f>
        <v>#REF!</v>
      </c>
      <c r="T44" s="25" t="e">
        <f>IF(AND(#REF!="Baja",#REF!="Menor"),CONCATENATE("R9C",#REF!),"")</f>
        <v>#REF!</v>
      </c>
      <c r="U44" s="26" t="e">
        <f>IF(AND(#REF!="Baja",#REF!="Menor"),CONCATENATE("R9C",#REF!),"")</f>
        <v>#REF!</v>
      </c>
      <c r="V44" s="24" t="e">
        <f>IF(AND(#REF!="Baja",#REF!="Moderado"),CONCATENATE("R9C",#REF!),"")</f>
        <v>#REF!</v>
      </c>
      <c r="W44" s="25" t="e">
        <f>IF(AND(#REF!="Baja",#REF!="Moderado"),CONCATENATE("R9C",#REF!),"")</f>
        <v>#REF!</v>
      </c>
      <c r="X44" s="25" t="e">
        <f>IF(AND(#REF!="Baja",#REF!="Moderado"),CONCATENATE("R9C",#REF!),"")</f>
        <v>#REF!</v>
      </c>
      <c r="Y44" s="25" t="e">
        <f>IF(AND(#REF!="Baja",#REF!="Moderado"),CONCATENATE("R9C",#REF!),"")</f>
        <v>#REF!</v>
      </c>
      <c r="Z44" s="25" t="e">
        <f>IF(AND(#REF!="Baja",#REF!="Moderado"),CONCATENATE("R9C",#REF!),"")</f>
        <v>#REF!</v>
      </c>
      <c r="AA44" s="26" t="e">
        <f>IF(AND(#REF!="Baja",#REF!="Moderado"),CONCATENATE("R9C",#REF!),"")</f>
        <v>#REF!</v>
      </c>
      <c r="AB44" s="9" t="e">
        <f>IF(AND(#REF!="Baja",#REF!="Mayor"),CONCATENATE("R9C",#REF!),"")</f>
        <v>#REF!</v>
      </c>
      <c r="AC44" s="10" t="e">
        <f>IF(AND(#REF!="Baja",#REF!="Mayor"),CONCATENATE("R9C",#REF!),"")</f>
        <v>#REF!</v>
      </c>
      <c r="AD44" s="10" t="e">
        <f>IF(AND(#REF!="Baja",#REF!="Mayor"),CONCATENATE("R9C",#REF!),"")</f>
        <v>#REF!</v>
      </c>
      <c r="AE44" s="10" t="e">
        <f>IF(AND(#REF!="Baja",#REF!="Mayor"),CONCATENATE("R9C",#REF!),"")</f>
        <v>#REF!</v>
      </c>
      <c r="AF44" s="10" t="e">
        <f>IF(AND(#REF!="Baja",#REF!="Mayor"),CONCATENATE("R9C",#REF!),"")</f>
        <v>#REF!</v>
      </c>
      <c r="AG44" s="11" t="e">
        <f>IF(AND(#REF!="Baja",#REF!="Mayor"),CONCATENATE("R9C",#REF!),"")</f>
        <v>#REF!</v>
      </c>
      <c r="AH44" s="12" t="e">
        <f>IF(AND(#REF!="Baja",#REF!="Catastrófico"),CONCATENATE("R9C",#REF!),"")</f>
        <v>#REF!</v>
      </c>
      <c r="AI44" s="13" t="e">
        <f>IF(AND(#REF!="Baja",#REF!="Catastrófico"),CONCATENATE("R9C",#REF!),"")</f>
        <v>#REF!</v>
      </c>
      <c r="AJ44" s="13" t="e">
        <f>IF(AND(#REF!="Baja",#REF!="Catastrófico"),CONCATENATE("R9C",#REF!),"")</f>
        <v>#REF!</v>
      </c>
      <c r="AK44" s="13" t="e">
        <f>IF(AND(#REF!="Baja",#REF!="Catastrófico"),CONCATENATE("R9C",#REF!),"")</f>
        <v>#REF!</v>
      </c>
      <c r="AL44" s="13" t="e">
        <f>IF(AND(#REF!="Baja",#REF!="Catastrófico"),CONCATENATE("R9C",#REF!),"")</f>
        <v>#REF!</v>
      </c>
      <c r="AM44" s="14" t="e">
        <f>IF(AND(#REF!="Baja",#REF!="Catastrófico"),CONCATENATE("R9C",#REF!),"")</f>
        <v>#REF!</v>
      </c>
      <c r="AN44" s="40"/>
      <c r="AO44" s="385"/>
      <c r="AP44" s="386"/>
      <c r="AQ44" s="386"/>
      <c r="AR44" s="386"/>
      <c r="AS44" s="386"/>
      <c r="AT44" s="387"/>
      <c r="AU44" s="40"/>
      <c r="AV44" s="40"/>
      <c r="AW44" s="40"/>
      <c r="AX44" s="40"/>
      <c r="AY44" s="40"/>
      <c r="AZ44" s="40"/>
      <c r="BA44" s="40"/>
      <c r="BB44" s="40"/>
      <c r="BC44" s="40"/>
      <c r="BD44" s="40"/>
      <c r="BE44" s="40"/>
      <c r="BF44" s="40"/>
      <c r="BG44" s="40"/>
      <c r="BH44" s="40"/>
      <c r="BI44" s="40"/>
      <c r="BJ44" s="40"/>
      <c r="BK44" s="40"/>
      <c r="BL44" s="40"/>
      <c r="BM44" s="40"/>
      <c r="BN44" s="40"/>
      <c r="BO44" s="40"/>
      <c r="BP44" s="40"/>
      <c r="BQ44" s="40"/>
      <c r="BR44" s="40"/>
      <c r="BS44" s="40"/>
      <c r="BT44" s="40"/>
      <c r="BU44" s="40"/>
      <c r="BV44" s="40"/>
      <c r="BW44" s="40"/>
      <c r="BX44" s="40"/>
    </row>
    <row r="45" spans="1:80" ht="15.75" customHeight="1" thickBot="1" x14ac:dyDescent="0.3">
      <c r="A45" s="40"/>
      <c r="B45" s="313"/>
      <c r="C45" s="313"/>
      <c r="D45" s="314"/>
      <c r="E45" s="357"/>
      <c r="F45" s="358"/>
      <c r="G45" s="358"/>
      <c r="H45" s="358"/>
      <c r="I45" s="358"/>
      <c r="J45" s="36" t="e">
        <f>IF(AND(#REF!="Baja",#REF!="Leve"),CONCATENATE("R10C",#REF!),"")</f>
        <v>#REF!</v>
      </c>
      <c r="K45" s="37" t="e">
        <f>IF(AND(#REF!="Baja",#REF!="Leve"),CONCATENATE("R10C",#REF!),"")</f>
        <v>#REF!</v>
      </c>
      <c r="L45" s="37" t="e">
        <f>IF(AND(#REF!="Baja",#REF!="Leve"),CONCATENATE("R10C",#REF!),"")</f>
        <v>#REF!</v>
      </c>
      <c r="M45" s="37" t="e">
        <f>IF(AND(#REF!="Baja",#REF!="Leve"),CONCATENATE("R10C",#REF!),"")</f>
        <v>#REF!</v>
      </c>
      <c r="N45" s="37" t="e">
        <f>IF(AND(#REF!="Baja",#REF!="Leve"),CONCATENATE("R10C",#REF!),"")</f>
        <v>#REF!</v>
      </c>
      <c r="O45" s="38" t="e">
        <f>IF(AND(#REF!="Baja",#REF!="Leve"),CONCATENATE("R10C",#REF!),"")</f>
        <v>#REF!</v>
      </c>
      <c r="P45" s="24" t="e">
        <f>IF(AND(#REF!="Baja",#REF!="Menor"),CONCATENATE("R10C",#REF!),"")</f>
        <v>#REF!</v>
      </c>
      <c r="Q45" s="25" t="e">
        <f>IF(AND(#REF!="Baja",#REF!="Menor"),CONCATENATE("R10C",#REF!),"")</f>
        <v>#REF!</v>
      </c>
      <c r="R45" s="25" t="e">
        <f>IF(AND(#REF!="Baja",#REF!="Menor"),CONCATENATE("R10C",#REF!),"")</f>
        <v>#REF!</v>
      </c>
      <c r="S45" s="25" t="e">
        <f>IF(AND(#REF!="Baja",#REF!="Menor"),CONCATENATE("R10C",#REF!),"")</f>
        <v>#REF!</v>
      </c>
      <c r="T45" s="25" t="e">
        <f>IF(AND(#REF!="Baja",#REF!="Menor"),CONCATENATE("R10C",#REF!),"")</f>
        <v>#REF!</v>
      </c>
      <c r="U45" s="26" t="e">
        <f>IF(AND(#REF!="Baja",#REF!="Menor"),CONCATENATE("R10C",#REF!),"")</f>
        <v>#REF!</v>
      </c>
      <c r="V45" s="27" t="e">
        <f>IF(AND(#REF!="Baja",#REF!="Moderado"),CONCATENATE("R10C",#REF!),"")</f>
        <v>#REF!</v>
      </c>
      <c r="W45" s="28" t="e">
        <f>IF(AND(#REF!="Baja",#REF!="Moderado"),CONCATENATE("R10C",#REF!),"")</f>
        <v>#REF!</v>
      </c>
      <c r="X45" s="28" t="e">
        <f>IF(AND(#REF!="Baja",#REF!="Moderado"),CONCATENATE("R10C",#REF!),"")</f>
        <v>#REF!</v>
      </c>
      <c r="Y45" s="28" t="e">
        <f>IF(AND(#REF!="Baja",#REF!="Moderado"),CONCATENATE("R10C",#REF!),"")</f>
        <v>#REF!</v>
      </c>
      <c r="Z45" s="28" t="e">
        <f>IF(AND(#REF!="Baja",#REF!="Moderado"),CONCATENATE("R10C",#REF!),"")</f>
        <v>#REF!</v>
      </c>
      <c r="AA45" s="29" t="e">
        <f>IF(AND(#REF!="Baja",#REF!="Moderado"),CONCATENATE("R10C",#REF!),"")</f>
        <v>#REF!</v>
      </c>
      <c r="AB45" s="15" t="e">
        <f>IF(AND(#REF!="Baja",#REF!="Mayor"),CONCATENATE("R10C",#REF!),"")</f>
        <v>#REF!</v>
      </c>
      <c r="AC45" s="16" t="e">
        <f>IF(AND(#REF!="Baja",#REF!="Mayor"),CONCATENATE("R10C",#REF!),"")</f>
        <v>#REF!</v>
      </c>
      <c r="AD45" s="16" t="e">
        <f>IF(AND(#REF!="Baja",#REF!="Mayor"),CONCATENATE("R10C",#REF!),"")</f>
        <v>#REF!</v>
      </c>
      <c r="AE45" s="16" t="e">
        <f>IF(AND(#REF!="Baja",#REF!="Mayor"),CONCATENATE("R10C",#REF!),"")</f>
        <v>#REF!</v>
      </c>
      <c r="AF45" s="16" t="e">
        <f>IF(AND(#REF!="Baja",#REF!="Mayor"),CONCATENATE("R10C",#REF!),"")</f>
        <v>#REF!</v>
      </c>
      <c r="AG45" s="17" t="e">
        <f>IF(AND(#REF!="Baja",#REF!="Mayor"),CONCATENATE("R10C",#REF!),"")</f>
        <v>#REF!</v>
      </c>
      <c r="AH45" s="18" t="e">
        <f>IF(AND(#REF!="Baja",#REF!="Catastrófico"),CONCATENATE("R10C",#REF!),"")</f>
        <v>#REF!</v>
      </c>
      <c r="AI45" s="19" t="e">
        <f>IF(AND(#REF!="Baja",#REF!="Catastrófico"),CONCATENATE("R10C",#REF!),"")</f>
        <v>#REF!</v>
      </c>
      <c r="AJ45" s="19" t="e">
        <f>IF(AND(#REF!="Baja",#REF!="Catastrófico"),CONCATENATE("R10C",#REF!),"")</f>
        <v>#REF!</v>
      </c>
      <c r="AK45" s="19" t="e">
        <f>IF(AND(#REF!="Baja",#REF!="Catastrófico"),CONCATENATE("R10C",#REF!),"")</f>
        <v>#REF!</v>
      </c>
      <c r="AL45" s="19" t="e">
        <f>IF(AND(#REF!="Baja",#REF!="Catastrófico"),CONCATENATE("R10C",#REF!),"")</f>
        <v>#REF!</v>
      </c>
      <c r="AM45" s="20" t="e">
        <f>IF(AND(#REF!="Baja",#REF!="Catastrófico"),CONCATENATE("R10C",#REF!),"")</f>
        <v>#REF!</v>
      </c>
      <c r="AN45" s="40"/>
      <c r="AO45" s="388"/>
      <c r="AP45" s="389"/>
      <c r="AQ45" s="389"/>
      <c r="AR45" s="389"/>
      <c r="AS45" s="389"/>
      <c r="AT45" s="390"/>
    </row>
    <row r="46" spans="1:80" ht="46.5" customHeight="1" x14ac:dyDescent="0.35">
      <c r="A46" s="40"/>
      <c r="B46" s="313"/>
      <c r="C46" s="313"/>
      <c r="D46" s="314"/>
      <c r="E46" s="351" t="s">
        <v>245</v>
      </c>
      <c r="F46" s="352"/>
      <c r="G46" s="352"/>
      <c r="H46" s="352"/>
      <c r="I46" s="353"/>
      <c r="J46" s="30" t="e">
        <f>IF(AND(#REF!="Muy Baja",#REF!="Leve"),CONCATENATE("R1C",#REF!),"")</f>
        <v>#REF!</v>
      </c>
      <c r="K46" s="31" t="e">
        <f>IF(AND(#REF!="Muy Baja",#REF!="Leve"),CONCATENATE("R1C",#REF!),"")</f>
        <v>#REF!</v>
      </c>
      <c r="L46" s="31" t="e">
        <f>IF(AND(#REF!="Muy Baja",#REF!="Leve"),CONCATENATE("R1C",#REF!),"")</f>
        <v>#REF!</v>
      </c>
      <c r="M46" s="31" t="e">
        <f>IF(AND(#REF!="Muy Baja",#REF!="Leve"),CONCATENATE("R1C",#REF!),"")</f>
        <v>#REF!</v>
      </c>
      <c r="N46" s="31" t="e">
        <f>IF(AND(#REF!="Muy Baja",#REF!="Leve"),CONCATENATE("R1C",#REF!),"")</f>
        <v>#REF!</v>
      </c>
      <c r="O46" s="32" t="e">
        <f>IF(AND(#REF!="Muy Baja",#REF!="Leve"),CONCATENATE("R1C",#REF!),"")</f>
        <v>#REF!</v>
      </c>
      <c r="P46" s="30" t="e">
        <f>IF(AND(#REF!="Muy Baja",#REF!="Menor"),CONCATENATE("R1C",#REF!),"")</f>
        <v>#REF!</v>
      </c>
      <c r="Q46" s="31" t="e">
        <f>IF(AND(#REF!="Muy Baja",#REF!="Menor"),CONCATENATE("R1C",#REF!),"")</f>
        <v>#REF!</v>
      </c>
      <c r="R46" s="31" t="e">
        <f>IF(AND(#REF!="Muy Baja",#REF!="Menor"),CONCATENATE("R1C",#REF!),"")</f>
        <v>#REF!</v>
      </c>
      <c r="S46" s="31" t="e">
        <f>IF(AND(#REF!="Muy Baja",#REF!="Menor"),CONCATENATE("R1C",#REF!),"")</f>
        <v>#REF!</v>
      </c>
      <c r="T46" s="31" t="e">
        <f>IF(AND(#REF!="Muy Baja",#REF!="Menor"),CONCATENATE("R1C",#REF!),"")</f>
        <v>#REF!</v>
      </c>
      <c r="U46" s="32" t="e">
        <f>IF(AND(#REF!="Muy Baja",#REF!="Menor"),CONCATENATE("R1C",#REF!),"")</f>
        <v>#REF!</v>
      </c>
      <c r="V46" s="21" t="e">
        <f>IF(AND(#REF!="Muy Baja",#REF!="Moderado"),CONCATENATE("R1C",#REF!),"")</f>
        <v>#REF!</v>
      </c>
      <c r="W46" s="39" t="e">
        <f>IF(AND(#REF!="Muy Baja",#REF!="Moderado"),CONCATENATE("R1C",#REF!),"")</f>
        <v>#REF!</v>
      </c>
      <c r="X46" s="22" t="e">
        <f>IF(AND(#REF!="Muy Baja",#REF!="Moderado"),CONCATENATE("R1C",#REF!),"")</f>
        <v>#REF!</v>
      </c>
      <c r="Y46" s="22" t="e">
        <f>IF(AND(#REF!="Muy Baja",#REF!="Moderado"),CONCATENATE("R1C",#REF!),"")</f>
        <v>#REF!</v>
      </c>
      <c r="Z46" s="22" t="e">
        <f>IF(AND(#REF!="Muy Baja",#REF!="Moderado"),CONCATENATE("R1C",#REF!),"")</f>
        <v>#REF!</v>
      </c>
      <c r="AA46" s="23" t="e">
        <f>IF(AND(#REF!="Muy Baja",#REF!="Moderado"),CONCATENATE("R1C",#REF!),"")</f>
        <v>#REF!</v>
      </c>
      <c r="AB46" s="3" t="e">
        <f>IF(AND(#REF!="Muy Baja",#REF!="Mayor"),CONCATENATE("R1C",#REF!),"")</f>
        <v>#REF!</v>
      </c>
      <c r="AC46" s="4" t="e">
        <f>IF(AND(#REF!="Muy Baja",#REF!="Mayor"),CONCATENATE("R1C",#REF!),"")</f>
        <v>#REF!</v>
      </c>
      <c r="AD46" s="4" t="e">
        <f>IF(AND(#REF!="Muy Baja",#REF!="Mayor"),CONCATENATE("R1C",#REF!),"")</f>
        <v>#REF!</v>
      </c>
      <c r="AE46" s="4" t="e">
        <f>IF(AND(#REF!="Muy Baja",#REF!="Mayor"),CONCATENATE("R1C",#REF!),"")</f>
        <v>#REF!</v>
      </c>
      <c r="AF46" s="4" t="e">
        <f>IF(AND(#REF!="Muy Baja",#REF!="Mayor"),CONCATENATE("R1C",#REF!),"")</f>
        <v>#REF!</v>
      </c>
      <c r="AG46" s="5" t="e">
        <f>IF(AND(#REF!="Muy Baja",#REF!="Mayor"),CONCATENATE("R1C",#REF!),"")</f>
        <v>#REF!</v>
      </c>
      <c r="AH46" s="6" t="e">
        <f>IF(AND(#REF!="Muy Baja",#REF!="Catastrófico"),CONCATENATE("R1C",#REF!),"")</f>
        <v>#REF!</v>
      </c>
      <c r="AI46" s="7" t="e">
        <f>IF(AND(#REF!="Muy Baja",#REF!="Catastrófico"),CONCATENATE("R1C",#REF!),"")</f>
        <v>#REF!</v>
      </c>
      <c r="AJ46" s="7" t="e">
        <f>IF(AND(#REF!="Muy Baja",#REF!="Catastrófico"),CONCATENATE("R1C",#REF!),"")</f>
        <v>#REF!</v>
      </c>
      <c r="AK46" s="7" t="e">
        <f>IF(AND(#REF!="Muy Baja",#REF!="Catastrófico"),CONCATENATE("R1C",#REF!),"")</f>
        <v>#REF!</v>
      </c>
      <c r="AL46" s="7" t="e">
        <f>IF(AND(#REF!="Muy Baja",#REF!="Catastrófico"),CONCATENATE("R1C",#REF!),"")</f>
        <v>#REF!</v>
      </c>
      <c r="AM46" s="8" t="e">
        <f>IF(AND(#REF!="Muy Baja",#REF!="Catastrófico"),CONCATENATE("R1C",#REF!),"")</f>
        <v>#REF!</v>
      </c>
      <c r="AN46" s="40"/>
      <c r="AO46" s="40"/>
      <c r="AP46" s="40"/>
      <c r="AQ46" s="40"/>
      <c r="AR46" s="40"/>
      <c r="AS46" s="40"/>
      <c r="AT46" s="40"/>
      <c r="AU46" s="40"/>
      <c r="AV46" s="40"/>
      <c r="AW46" s="40"/>
      <c r="AX46" s="40"/>
      <c r="AY46" s="40"/>
      <c r="AZ46" s="40"/>
      <c r="BA46" s="40"/>
      <c r="BB46" s="40"/>
      <c r="BC46" s="40"/>
      <c r="BD46" s="40"/>
      <c r="BE46" s="40"/>
      <c r="BF46" s="40"/>
      <c r="BG46" s="40"/>
      <c r="BH46" s="40"/>
      <c r="BI46" s="40"/>
      <c r="BJ46" s="40"/>
      <c r="BK46" s="40"/>
      <c r="BL46" s="40"/>
      <c r="BM46" s="40"/>
      <c r="BN46" s="40"/>
      <c r="BO46" s="40"/>
      <c r="BP46" s="40"/>
      <c r="BQ46" s="40"/>
      <c r="BR46" s="40"/>
      <c r="BS46" s="40"/>
      <c r="BT46" s="40"/>
      <c r="BU46" s="40"/>
      <c r="BV46" s="40"/>
      <c r="BW46" s="40"/>
      <c r="BX46" s="40"/>
      <c r="BY46" s="40"/>
      <c r="BZ46" s="40"/>
      <c r="CA46" s="40"/>
      <c r="CB46" s="40"/>
    </row>
    <row r="47" spans="1:80" ht="46.5" customHeight="1" x14ac:dyDescent="0.25">
      <c r="A47" s="40"/>
      <c r="B47" s="313"/>
      <c r="C47" s="313"/>
      <c r="D47" s="314"/>
      <c r="E47" s="370"/>
      <c r="F47" s="355"/>
      <c r="G47" s="355"/>
      <c r="H47" s="355"/>
      <c r="I47" s="356"/>
      <c r="J47" s="33" t="e">
        <f>IF(AND(#REF!="Muy Baja",#REF!="Leve"),CONCATENATE("R2C",#REF!),"")</f>
        <v>#REF!</v>
      </c>
      <c r="K47" s="34" t="e">
        <f>IF(AND(#REF!="Muy Baja",#REF!="Leve"),CONCATENATE("R2C",#REF!),"")</f>
        <v>#REF!</v>
      </c>
      <c r="L47" s="34" t="e">
        <f>IF(AND(#REF!="Muy Baja",#REF!="Leve"),CONCATENATE("R2C",#REF!),"")</f>
        <v>#REF!</v>
      </c>
      <c r="M47" s="34" t="e">
        <f>IF(AND(#REF!="Muy Baja",#REF!="Leve"),CONCATENATE("R2C",#REF!),"")</f>
        <v>#REF!</v>
      </c>
      <c r="N47" s="34" t="e">
        <f>IF(AND(#REF!="Muy Baja",#REF!="Leve"),CONCATENATE("R2C",#REF!),"")</f>
        <v>#REF!</v>
      </c>
      <c r="O47" s="35" t="e">
        <f>IF(AND(#REF!="Muy Baja",#REF!="Leve"),CONCATENATE("R2C",#REF!),"")</f>
        <v>#REF!</v>
      </c>
      <c r="P47" s="33" t="e">
        <f>IF(AND(#REF!="Muy Baja",#REF!="Menor"),CONCATENATE("R2C",#REF!),"")</f>
        <v>#REF!</v>
      </c>
      <c r="Q47" s="34" t="e">
        <f>IF(AND(#REF!="Muy Baja",#REF!="Menor"),CONCATENATE("R2C",#REF!),"")</f>
        <v>#REF!</v>
      </c>
      <c r="R47" s="34" t="e">
        <f>IF(AND(#REF!="Muy Baja",#REF!="Menor"),CONCATENATE("R2C",#REF!),"")</f>
        <v>#REF!</v>
      </c>
      <c r="S47" s="34" t="e">
        <f>IF(AND(#REF!="Muy Baja",#REF!="Menor"),CONCATENATE("R2C",#REF!),"")</f>
        <v>#REF!</v>
      </c>
      <c r="T47" s="34" t="e">
        <f>IF(AND(#REF!="Muy Baja",#REF!="Menor"),CONCATENATE("R2C",#REF!),"")</f>
        <v>#REF!</v>
      </c>
      <c r="U47" s="35" t="e">
        <f>IF(AND(#REF!="Muy Baja",#REF!="Menor"),CONCATENATE("R2C",#REF!),"")</f>
        <v>#REF!</v>
      </c>
      <c r="V47" s="24" t="e">
        <f>IF(AND(#REF!="Muy Baja",#REF!="Moderado"),CONCATENATE("R2C",#REF!),"")</f>
        <v>#REF!</v>
      </c>
      <c r="W47" s="25" t="e">
        <f>IF(AND(#REF!="Muy Baja",#REF!="Moderado"),CONCATENATE("R2C",#REF!),"")</f>
        <v>#REF!</v>
      </c>
      <c r="X47" s="25" t="e">
        <f>IF(AND(#REF!="Muy Baja",#REF!="Moderado"),CONCATENATE("R2C",#REF!),"")</f>
        <v>#REF!</v>
      </c>
      <c r="Y47" s="25" t="e">
        <f>IF(AND(#REF!="Muy Baja",#REF!="Moderado"),CONCATENATE("R2C",#REF!),"")</f>
        <v>#REF!</v>
      </c>
      <c r="Z47" s="25" t="e">
        <f>IF(AND(#REF!="Muy Baja",#REF!="Moderado"),CONCATENATE("R2C",#REF!),"")</f>
        <v>#REF!</v>
      </c>
      <c r="AA47" s="26" t="e">
        <f>IF(AND(#REF!="Muy Baja",#REF!="Moderado"),CONCATENATE("R2C",#REF!),"")</f>
        <v>#REF!</v>
      </c>
      <c r="AB47" s="9" t="e">
        <f>IF(AND(#REF!="Muy Baja",#REF!="Mayor"),CONCATENATE("R2C",#REF!),"")</f>
        <v>#REF!</v>
      </c>
      <c r="AC47" s="10" t="e">
        <f>IF(AND(#REF!="Muy Baja",#REF!="Mayor"),CONCATENATE("R2C",#REF!),"")</f>
        <v>#REF!</v>
      </c>
      <c r="AD47" s="10" t="e">
        <f>IF(AND(#REF!="Muy Baja",#REF!="Mayor"),CONCATENATE("R2C",#REF!),"")</f>
        <v>#REF!</v>
      </c>
      <c r="AE47" s="10" t="e">
        <f>IF(AND(#REF!="Muy Baja",#REF!="Mayor"),CONCATENATE("R2C",#REF!),"")</f>
        <v>#REF!</v>
      </c>
      <c r="AF47" s="10" t="e">
        <f>IF(AND(#REF!="Muy Baja",#REF!="Mayor"),CONCATENATE("R2C",#REF!),"")</f>
        <v>#REF!</v>
      </c>
      <c r="AG47" s="11" t="e">
        <f>IF(AND(#REF!="Muy Baja",#REF!="Mayor"),CONCATENATE("R2C",#REF!),"")</f>
        <v>#REF!</v>
      </c>
      <c r="AH47" s="12" t="e">
        <f>IF(AND(#REF!="Muy Baja",#REF!="Catastrófico"),CONCATENATE("R2C",#REF!),"")</f>
        <v>#REF!</v>
      </c>
      <c r="AI47" s="13" t="e">
        <f>IF(AND(#REF!="Muy Baja",#REF!="Catastrófico"),CONCATENATE("R2C",#REF!),"")</f>
        <v>#REF!</v>
      </c>
      <c r="AJ47" s="13" t="e">
        <f>IF(AND(#REF!="Muy Baja",#REF!="Catastrófico"),CONCATENATE("R2C",#REF!),"")</f>
        <v>#REF!</v>
      </c>
      <c r="AK47" s="13" t="e">
        <f>IF(AND(#REF!="Muy Baja",#REF!="Catastrófico"),CONCATENATE("R2C",#REF!),"")</f>
        <v>#REF!</v>
      </c>
      <c r="AL47" s="13" t="e">
        <f>IF(AND(#REF!="Muy Baja",#REF!="Catastrófico"),CONCATENATE("R2C",#REF!),"")</f>
        <v>#REF!</v>
      </c>
      <c r="AM47" s="14" t="e">
        <f>IF(AND(#REF!="Muy Baja",#REF!="Catastrófico"),CONCATENATE("R2C",#REF!),"")</f>
        <v>#REF!</v>
      </c>
      <c r="AN47" s="40"/>
      <c r="AO47" s="40"/>
      <c r="AP47" s="40"/>
      <c r="AQ47" s="40"/>
      <c r="AR47" s="40"/>
      <c r="AS47" s="40"/>
      <c r="AT47" s="40"/>
      <c r="AU47" s="40"/>
      <c r="AV47" s="40"/>
      <c r="AW47" s="40"/>
      <c r="AX47" s="40"/>
      <c r="AY47" s="40"/>
      <c r="AZ47" s="40"/>
      <c r="BA47" s="40"/>
      <c r="BB47" s="40"/>
      <c r="BC47" s="40"/>
      <c r="BD47" s="40"/>
      <c r="BE47" s="40"/>
      <c r="BF47" s="40"/>
      <c r="BG47" s="40"/>
      <c r="BH47" s="40"/>
      <c r="BI47" s="40"/>
      <c r="BJ47" s="40"/>
      <c r="BK47" s="40"/>
      <c r="BL47" s="40"/>
      <c r="BM47" s="40"/>
      <c r="BN47" s="40"/>
      <c r="BO47" s="40"/>
      <c r="BP47" s="40"/>
      <c r="BQ47" s="40"/>
      <c r="BR47" s="40"/>
      <c r="BS47" s="40"/>
      <c r="BT47" s="40"/>
      <c r="BU47" s="40"/>
      <c r="BV47" s="40"/>
      <c r="BW47" s="40"/>
      <c r="BX47" s="40"/>
      <c r="BY47" s="40"/>
      <c r="BZ47" s="40"/>
      <c r="CA47" s="40"/>
      <c r="CB47" s="40"/>
    </row>
    <row r="48" spans="1:80" ht="15" customHeight="1" x14ac:dyDescent="0.25">
      <c r="A48" s="40"/>
      <c r="B48" s="313"/>
      <c r="C48" s="313"/>
      <c r="D48" s="314"/>
      <c r="E48" s="370"/>
      <c r="F48" s="355"/>
      <c r="G48" s="355"/>
      <c r="H48" s="355"/>
      <c r="I48" s="356"/>
      <c r="J48" s="33" t="e">
        <f>IF(AND(#REF!="Muy Baja",#REF!="Leve"),CONCATENATE("R3C",#REF!),"")</f>
        <v>#REF!</v>
      </c>
      <c r="K48" s="34" t="e">
        <f>IF(AND(#REF!="Muy Baja",#REF!="Leve"),CONCATENATE("R3C",#REF!),"")</f>
        <v>#REF!</v>
      </c>
      <c r="L48" s="34" t="e">
        <f>IF(AND(#REF!="Muy Baja",#REF!="Leve"),CONCATENATE("R3C",#REF!),"")</f>
        <v>#REF!</v>
      </c>
      <c r="M48" s="34" t="e">
        <f>IF(AND(#REF!="Muy Baja",#REF!="Leve"),CONCATENATE("R3C",#REF!),"")</f>
        <v>#REF!</v>
      </c>
      <c r="N48" s="34" t="e">
        <f>IF(AND(#REF!="Muy Baja",#REF!="Leve"),CONCATENATE("R3C",#REF!),"")</f>
        <v>#REF!</v>
      </c>
      <c r="O48" s="35" t="e">
        <f>IF(AND(#REF!="Muy Baja",#REF!="Leve"),CONCATENATE("R3C",#REF!),"")</f>
        <v>#REF!</v>
      </c>
      <c r="P48" s="33" t="e">
        <f>IF(AND(#REF!="Muy Baja",#REF!="Menor"),CONCATENATE("R3C",#REF!),"")</f>
        <v>#REF!</v>
      </c>
      <c r="Q48" s="34" t="e">
        <f>IF(AND(#REF!="Muy Baja",#REF!="Menor"),CONCATENATE("R3C",#REF!),"")</f>
        <v>#REF!</v>
      </c>
      <c r="R48" s="34" t="e">
        <f>IF(AND(#REF!="Muy Baja",#REF!="Menor"),CONCATENATE("R3C",#REF!),"")</f>
        <v>#REF!</v>
      </c>
      <c r="S48" s="34" t="e">
        <f>IF(AND(#REF!="Muy Baja",#REF!="Menor"),CONCATENATE("R3C",#REF!),"")</f>
        <v>#REF!</v>
      </c>
      <c r="T48" s="34" t="e">
        <f>IF(AND(#REF!="Muy Baja",#REF!="Menor"),CONCATENATE("R3C",#REF!),"")</f>
        <v>#REF!</v>
      </c>
      <c r="U48" s="35" t="e">
        <f>IF(AND(#REF!="Muy Baja",#REF!="Menor"),CONCATENATE("R3C",#REF!),"")</f>
        <v>#REF!</v>
      </c>
      <c r="V48" s="24" t="e">
        <f>IF(AND(#REF!="Muy Baja",#REF!="Moderado"),CONCATENATE("R3C",#REF!),"")</f>
        <v>#REF!</v>
      </c>
      <c r="W48" s="25" t="e">
        <f>IF(AND(#REF!="Muy Baja",#REF!="Moderado"),CONCATENATE("R3C",#REF!),"")</f>
        <v>#REF!</v>
      </c>
      <c r="X48" s="25" t="e">
        <f>IF(AND(#REF!="Muy Baja",#REF!="Moderado"),CONCATENATE("R3C",#REF!),"")</f>
        <v>#REF!</v>
      </c>
      <c r="Y48" s="25" t="e">
        <f>IF(AND(#REF!="Muy Baja",#REF!="Moderado"),CONCATENATE("R3C",#REF!),"")</f>
        <v>#REF!</v>
      </c>
      <c r="Z48" s="25" t="e">
        <f>IF(AND(#REF!="Muy Baja",#REF!="Moderado"),CONCATENATE("R3C",#REF!),"")</f>
        <v>#REF!</v>
      </c>
      <c r="AA48" s="26" t="e">
        <f>IF(AND(#REF!="Muy Baja",#REF!="Moderado"),CONCATENATE("R3C",#REF!),"")</f>
        <v>#REF!</v>
      </c>
      <c r="AB48" s="9" t="e">
        <f>IF(AND(#REF!="Muy Baja",#REF!="Mayor"),CONCATENATE("R3C",#REF!),"")</f>
        <v>#REF!</v>
      </c>
      <c r="AC48" s="10" t="e">
        <f>IF(AND(#REF!="Muy Baja",#REF!="Mayor"),CONCATENATE("R3C",#REF!),"")</f>
        <v>#REF!</v>
      </c>
      <c r="AD48" s="10" t="e">
        <f>IF(AND(#REF!="Muy Baja",#REF!="Mayor"),CONCATENATE("R3C",#REF!),"")</f>
        <v>#REF!</v>
      </c>
      <c r="AE48" s="10" t="e">
        <f>IF(AND(#REF!="Muy Baja",#REF!="Mayor"),CONCATENATE("R3C",#REF!),"")</f>
        <v>#REF!</v>
      </c>
      <c r="AF48" s="10" t="e">
        <f>IF(AND(#REF!="Muy Baja",#REF!="Mayor"),CONCATENATE("R3C",#REF!),"")</f>
        <v>#REF!</v>
      </c>
      <c r="AG48" s="11" t="e">
        <f>IF(AND(#REF!="Muy Baja",#REF!="Mayor"),CONCATENATE("R3C",#REF!),"")</f>
        <v>#REF!</v>
      </c>
      <c r="AH48" s="12" t="e">
        <f>IF(AND(#REF!="Muy Baja",#REF!="Catastrófico"),CONCATENATE("R3C",#REF!),"")</f>
        <v>#REF!</v>
      </c>
      <c r="AI48" s="13" t="e">
        <f>IF(AND(#REF!="Muy Baja",#REF!="Catastrófico"),CONCATENATE("R3C",#REF!),"")</f>
        <v>#REF!</v>
      </c>
      <c r="AJ48" s="13" t="e">
        <f>IF(AND(#REF!="Muy Baja",#REF!="Catastrófico"),CONCATENATE("R3C",#REF!),"")</f>
        <v>#REF!</v>
      </c>
      <c r="AK48" s="13" t="e">
        <f>IF(AND(#REF!="Muy Baja",#REF!="Catastrófico"),CONCATENATE("R3C",#REF!),"")</f>
        <v>#REF!</v>
      </c>
      <c r="AL48" s="13" t="e">
        <f>IF(AND(#REF!="Muy Baja",#REF!="Catastrófico"),CONCATENATE("R3C",#REF!),"")</f>
        <v>#REF!</v>
      </c>
      <c r="AM48" s="14" t="e">
        <f>IF(AND(#REF!="Muy Baja",#REF!="Catastrófico"),CONCATENATE("R3C",#REF!),"")</f>
        <v>#REF!</v>
      </c>
      <c r="AN48" s="40"/>
      <c r="AO48" s="40"/>
      <c r="AP48" s="40"/>
      <c r="AQ48" s="40"/>
      <c r="AR48" s="40"/>
      <c r="AS48" s="40"/>
      <c r="AT48" s="40"/>
      <c r="AU48" s="40"/>
      <c r="AV48" s="40"/>
      <c r="AW48" s="40"/>
      <c r="AX48" s="40"/>
      <c r="AY48" s="40"/>
      <c r="AZ48" s="40"/>
      <c r="BA48" s="40"/>
      <c r="BB48" s="40"/>
      <c r="BC48" s="40"/>
      <c r="BD48" s="40"/>
      <c r="BE48" s="40"/>
      <c r="BF48" s="40"/>
      <c r="BG48" s="40"/>
      <c r="BH48" s="40"/>
      <c r="BI48" s="40"/>
      <c r="BJ48" s="40"/>
      <c r="BK48" s="40"/>
      <c r="BL48" s="40"/>
      <c r="BM48" s="40"/>
      <c r="BN48" s="40"/>
      <c r="BO48" s="40"/>
      <c r="BP48" s="40"/>
      <c r="BQ48" s="40"/>
      <c r="BR48" s="40"/>
      <c r="BS48" s="40"/>
      <c r="BT48" s="40"/>
      <c r="BU48" s="40"/>
      <c r="BV48" s="40"/>
      <c r="BW48" s="40"/>
      <c r="BX48" s="40"/>
      <c r="BY48" s="40"/>
      <c r="BZ48" s="40"/>
      <c r="CA48" s="40"/>
      <c r="CB48" s="40"/>
    </row>
    <row r="49" spans="1:80" ht="15" customHeight="1" x14ac:dyDescent="0.25">
      <c r="A49" s="40"/>
      <c r="B49" s="313"/>
      <c r="C49" s="313"/>
      <c r="D49" s="314"/>
      <c r="E49" s="354"/>
      <c r="F49" s="355"/>
      <c r="G49" s="355"/>
      <c r="H49" s="355"/>
      <c r="I49" s="356"/>
      <c r="J49" s="33" t="e">
        <f>IF(AND(#REF!="Muy Baja",#REF!="Leve"),CONCATENATE("R4C",#REF!),"")</f>
        <v>#REF!</v>
      </c>
      <c r="K49" s="34" t="e">
        <f>IF(AND(#REF!="Muy Baja",#REF!="Leve"),CONCATENATE("R4C",#REF!),"")</f>
        <v>#REF!</v>
      </c>
      <c r="L49" s="34" t="e">
        <f>IF(AND(#REF!="Muy Baja",#REF!="Leve"),CONCATENATE("R4C",#REF!),"")</f>
        <v>#REF!</v>
      </c>
      <c r="M49" s="34" t="e">
        <f>IF(AND(#REF!="Muy Baja",#REF!="Leve"),CONCATENATE("R4C",#REF!),"")</f>
        <v>#REF!</v>
      </c>
      <c r="N49" s="34" t="e">
        <f>IF(AND(#REF!="Muy Baja",#REF!="Leve"),CONCATENATE("R4C",#REF!),"")</f>
        <v>#REF!</v>
      </c>
      <c r="O49" s="35" t="e">
        <f>IF(AND(#REF!="Muy Baja",#REF!="Leve"),CONCATENATE("R4C",#REF!),"")</f>
        <v>#REF!</v>
      </c>
      <c r="P49" s="33" t="e">
        <f>IF(AND(#REF!="Muy Baja",#REF!="Menor"),CONCATENATE("R4C",#REF!),"")</f>
        <v>#REF!</v>
      </c>
      <c r="Q49" s="34" t="e">
        <f>IF(AND(#REF!="Muy Baja",#REF!="Menor"),CONCATENATE("R4C",#REF!),"")</f>
        <v>#REF!</v>
      </c>
      <c r="R49" s="34" t="e">
        <f>IF(AND(#REF!="Muy Baja",#REF!="Menor"),CONCATENATE("R4C",#REF!),"")</f>
        <v>#REF!</v>
      </c>
      <c r="S49" s="34" t="e">
        <f>IF(AND(#REF!="Muy Baja",#REF!="Menor"),CONCATENATE("R4C",#REF!),"")</f>
        <v>#REF!</v>
      </c>
      <c r="T49" s="34" t="e">
        <f>IF(AND(#REF!="Muy Baja",#REF!="Menor"),CONCATENATE("R4C",#REF!),"")</f>
        <v>#REF!</v>
      </c>
      <c r="U49" s="35" t="e">
        <f>IF(AND(#REF!="Muy Baja",#REF!="Menor"),CONCATENATE("R4C",#REF!),"")</f>
        <v>#REF!</v>
      </c>
      <c r="V49" s="24" t="e">
        <f>IF(AND(#REF!="Muy Baja",#REF!="Moderado"),CONCATENATE("R4C",#REF!),"")</f>
        <v>#REF!</v>
      </c>
      <c r="W49" s="25" t="e">
        <f>IF(AND(#REF!="Muy Baja",#REF!="Moderado"),CONCATENATE("R4C",#REF!),"")</f>
        <v>#REF!</v>
      </c>
      <c r="X49" s="25" t="e">
        <f>IF(AND(#REF!="Muy Baja",#REF!="Moderado"),CONCATENATE("R4C",#REF!),"")</f>
        <v>#REF!</v>
      </c>
      <c r="Y49" s="25" t="e">
        <f>IF(AND(#REF!="Muy Baja",#REF!="Moderado"),CONCATENATE("R4C",#REF!),"")</f>
        <v>#REF!</v>
      </c>
      <c r="Z49" s="25" t="e">
        <f>IF(AND(#REF!="Muy Baja",#REF!="Moderado"),CONCATENATE("R4C",#REF!),"")</f>
        <v>#REF!</v>
      </c>
      <c r="AA49" s="26" t="e">
        <f>IF(AND(#REF!="Muy Baja",#REF!="Moderado"),CONCATENATE("R4C",#REF!),"")</f>
        <v>#REF!</v>
      </c>
      <c r="AB49" s="9" t="e">
        <f>IF(AND(#REF!="Muy Baja",#REF!="Mayor"),CONCATENATE("R4C",#REF!),"")</f>
        <v>#REF!</v>
      </c>
      <c r="AC49" s="10" t="e">
        <f>IF(AND(#REF!="Muy Baja",#REF!="Mayor"),CONCATENATE("R4C",#REF!),"")</f>
        <v>#REF!</v>
      </c>
      <c r="AD49" s="10" t="e">
        <f>IF(AND(#REF!="Muy Baja",#REF!="Mayor"),CONCATENATE("R4C",#REF!),"")</f>
        <v>#REF!</v>
      </c>
      <c r="AE49" s="10" t="e">
        <f>IF(AND(#REF!="Muy Baja",#REF!="Mayor"),CONCATENATE("R4C",#REF!),"")</f>
        <v>#REF!</v>
      </c>
      <c r="AF49" s="10" t="e">
        <f>IF(AND(#REF!="Muy Baja",#REF!="Mayor"),CONCATENATE("R4C",#REF!),"")</f>
        <v>#REF!</v>
      </c>
      <c r="AG49" s="11" t="e">
        <f>IF(AND(#REF!="Muy Baja",#REF!="Mayor"),CONCATENATE("R4C",#REF!),"")</f>
        <v>#REF!</v>
      </c>
      <c r="AH49" s="12" t="e">
        <f>IF(AND(#REF!="Muy Baja",#REF!="Catastrófico"),CONCATENATE("R4C",#REF!),"")</f>
        <v>#REF!</v>
      </c>
      <c r="AI49" s="13" t="e">
        <f>IF(AND(#REF!="Muy Baja",#REF!="Catastrófico"),CONCATENATE("R4C",#REF!),"")</f>
        <v>#REF!</v>
      </c>
      <c r="AJ49" s="13" t="e">
        <f>IF(AND(#REF!="Muy Baja",#REF!="Catastrófico"),CONCATENATE("R4C",#REF!),"")</f>
        <v>#REF!</v>
      </c>
      <c r="AK49" s="13" t="e">
        <f>IF(AND(#REF!="Muy Baja",#REF!="Catastrófico"),CONCATENATE("R4C",#REF!),"")</f>
        <v>#REF!</v>
      </c>
      <c r="AL49" s="13" t="e">
        <f>IF(AND(#REF!="Muy Baja",#REF!="Catastrófico"),CONCATENATE("R4C",#REF!),"")</f>
        <v>#REF!</v>
      </c>
      <c r="AM49" s="14" t="e">
        <f>IF(AND(#REF!="Muy Baja",#REF!="Catastrófico"),CONCATENATE("R4C",#REF!),"")</f>
        <v>#REF!</v>
      </c>
      <c r="AN49" s="40"/>
      <c r="AO49" s="40"/>
      <c r="AP49" s="40"/>
      <c r="AQ49" s="40"/>
      <c r="AR49" s="40"/>
      <c r="AS49" s="40"/>
      <c r="AT49" s="40"/>
      <c r="AU49" s="40"/>
      <c r="AV49" s="40"/>
      <c r="AW49" s="40"/>
      <c r="AX49" s="40"/>
      <c r="AY49" s="40"/>
      <c r="AZ49" s="40"/>
      <c r="BA49" s="40"/>
      <c r="BB49" s="40"/>
      <c r="BC49" s="40"/>
      <c r="BD49" s="40"/>
      <c r="BE49" s="40"/>
      <c r="BF49" s="40"/>
      <c r="BG49" s="40"/>
      <c r="BH49" s="40"/>
      <c r="BI49" s="40"/>
      <c r="BJ49" s="40"/>
      <c r="BK49" s="40"/>
      <c r="BL49" s="40"/>
      <c r="BM49" s="40"/>
      <c r="BN49" s="40"/>
      <c r="BO49" s="40"/>
      <c r="BP49" s="40"/>
      <c r="BQ49" s="40"/>
      <c r="BR49" s="40"/>
      <c r="BS49" s="40"/>
      <c r="BT49" s="40"/>
      <c r="BU49" s="40"/>
      <c r="BV49" s="40"/>
      <c r="BW49" s="40"/>
      <c r="BX49" s="40"/>
      <c r="BY49" s="40"/>
      <c r="BZ49" s="40"/>
      <c r="CA49" s="40"/>
      <c r="CB49" s="40"/>
    </row>
    <row r="50" spans="1:80" ht="15" customHeight="1" x14ac:dyDescent="0.25">
      <c r="A50" s="40"/>
      <c r="B50" s="313"/>
      <c r="C50" s="313"/>
      <c r="D50" s="314"/>
      <c r="E50" s="354"/>
      <c r="F50" s="355"/>
      <c r="G50" s="355"/>
      <c r="H50" s="355"/>
      <c r="I50" s="356"/>
      <c r="J50" s="33" t="e">
        <f>IF(AND(#REF!="Muy Baja",#REF!="Leve"),CONCATENATE("R5C",#REF!),"")</f>
        <v>#REF!</v>
      </c>
      <c r="K50" s="34" t="e">
        <f>IF(AND(#REF!="Muy Baja",#REF!="Leve"),CONCATENATE("R5C",#REF!),"")</f>
        <v>#REF!</v>
      </c>
      <c r="L50" s="34" t="e">
        <f>IF(AND(#REF!="Muy Baja",#REF!="Leve"),CONCATENATE("R5C",#REF!),"")</f>
        <v>#REF!</v>
      </c>
      <c r="M50" s="34" t="e">
        <f>IF(AND(#REF!="Muy Baja",#REF!="Leve"),CONCATENATE("R5C",#REF!),"")</f>
        <v>#REF!</v>
      </c>
      <c r="N50" s="34" t="e">
        <f>IF(AND(#REF!="Muy Baja",#REF!="Leve"),CONCATENATE("R5C",#REF!),"")</f>
        <v>#REF!</v>
      </c>
      <c r="O50" s="35" t="e">
        <f>IF(AND(#REF!="Muy Baja",#REF!="Leve"),CONCATENATE("R5C",#REF!),"")</f>
        <v>#REF!</v>
      </c>
      <c r="P50" s="33" t="e">
        <f>IF(AND(#REF!="Muy Baja",#REF!="Menor"),CONCATENATE("R5C",#REF!),"")</f>
        <v>#REF!</v>
      </c>
      <c r="Q50" s="34" t="e">
        <f>IF(AND(#REF!="Muy Baja",#REF!="Menor"),CONCATENATE("R5C",#REF!),"")</f>
        <v>#REF!</v>
      </c>
      <c r="R50" s="34" t="e">
        <f>IF(AND(#REF!="Muy Baja",#REF!="Menor"),CONCATENATE("R5C",#REF!),"")</f>
        <v>#REF!</v>
      </c>
      <c r="S50" s="34" t="e">
        <f>IF(AND(#REF!="Muy Baja",#REF!="Menor"),CONCATENATE("R5C",#REF!),"")</f>
        <v>#REF!</v>
      </c>
      <c r="T50" s="34" t="e">
        <f>IF(AND(#REF!="Muy Baja",#REF!="Menor"),CONCATENATE("R5C",#REF!),"")</f>
        <v>#REF!</v>
      </c>
      <c r="U50" s="35" t="e">
        <f>IF(AND(#REF!="Muy Baja",#REF!="Menor"),CONCATENATE("R5C",#REF!),"")</f>
        <v>#REF!</v>
      </c>
      <c r="V50" s="24" t="e">
        <f>IF(AND(#REF!="Muy Baja",#REF!="Moderado"),CONCATENATE("R5C",#REF!),"")</f>
        <v>#REF!</v>
      </c>
      <c r="W50" s="25" t="e">
        <f>IF(AND(#REF!="Muy Baja",#REF!="Moderado"),CONCATENATE("R5C",#REF!),"")</f>
        <v>#REF!</v>
      </c>
      <c r="X50" s="25" t="e">
        <f>IF(AND(#REF!="Muy Baja",#REF!="Moderado"),CONCATENATE("R5C",#REF!),"")</f>
        <v>#REF!</v>
      </c>
      <c r="Y50" s="25" t="e">
        <f>IF(AND(#REF!="Muy Baja",#REF!="Moderado"),CONCATENATE("R5C",#REF!),"")</f>
        <v>#REF!</v>
      </c>
      <c r="Z50" s="25" t="e">
        <f>IF(AND(#REF!="Muy Baja",#REF!="Moderado"),CONCATENATE("R5C",#REF!),"")</f>
        <v>#REF!</v>
      </c>
      <c r="AA50" s="26" t="e">
        <f>IF(AND(#REF!="Muy Baja",#REF!="Moderado"),CONCATENATE("R5C",#REF!),"")</f>
        <v>#REF!</v>
      </c>
      <c r="AB50" s="9" t="e">
        <f>IF(AND(#REF!="Muy Baja",#REF!="Mayor"),CONCATENATE("R5C",#REF!),"")</f>
        <v>#REF!</v>
      </c>
      <c r="AC50" s="10" t="e">
        <f>IF(AND(#REF!="Muy Baja",#REF!="Mayor"),CONCATENATE("R5C",#REF!),"")</f>
        <v>#REF!</v>
      </c>
      <c r="AD50" s="10" t="e">
        <f>IF(AND(#REF!="Muy Baja",#REF!="Mayor"),CONCATENATE("R5C",#REF!),"")</f>
        <v>#REF!</v>
      </c>
      <c r="AE50" s="10" t="e">
        <f>IF(AND(#REF!="Muy Baja",#REF!="Mayor"),CONCATENATE("R5C",#REF!),"")</f>
        <v>#REF!</v>
      </c>
      <c r="AF50" s="10" t="e">
        <f>IF(AND(#REF!="Muy Baja",#REF!="Mayor"),CONCATENATE("R5C",#REF!),"")</f>
        <v>#REF!</v>
      </c>
      <c r="AG50" s="11" t="e">
        <f>IF(AND(#REF!="Muy Baja",#REF!="Mayor"),CONCATENATE("R5C",#REF!),"")</f>
        <v>#REF!</v>
      </c>
      <c r="AH50" s="12" t="e">
        <f>IF(AND(#REF!="Muy Baja",#REF!="Catastrófico"),CONCATENATE("R5C",#REF!),"")</f>
        <v>#REF!</v>
      </c>
      <c r="AI50" s="13" t="e">
        <f>IF(AND(#REF!="Muy Baja",#REF!="Catastrófico"),CONCATENATE("R5C",#REF!),"")</f>
        <v>#REF!</v>
      </c>
      <c r="AJ50" s="13" t="e">
        <f>IF(AND(#REF!="Muy Baja",#REF!="Catastrófico"),CONCATENATE("R5C",#REF!),"")</f>
        <v>#REF!</v>
      </c>
      <c r="AK50" s="13" t="e">
        <f>IF(AND(#REF!="Muy Baja",#REF!="Catastrófico"),CONCATENATE("R5C",#REF!),"")</f>
        <v>#REF!</v>
      </c>
      <c r="AL50" s="13" t="e">
        <f>IF(AND(#REF!="Muy Baja",#REF!="Catastrófico"),CONCATENATE("R5C",#REF!),"")</f>
        <v>#REF!</v>
      </c>
      <c r="AM50" s="14" t="e">
        <f>IF(AND(#REF!="Muy Baja",#REF!="Catastrófico"),CONCATENATE("R5C",#REF!),"")</f>
        <v>#REF!</v>
      </c>
      <c r="AN50" s="40"/>
      <c r="AO50" s="40"/>
      <c r="AP50" s="40"/>
      <c r="AQ50" s="40"/>
      <c r="AR50" s="40"/>
      <c r="AS50" s="40"/>
      <c r="AT50" s="40"/>
      <c r="AU50" s="40"/>
      <c r="AV50" s="40"/>
      <c r="AW50" s="40"/>
      <c r="AX50" s="40"/>
      <c r="AY50" s="40"/>
      <c r="AZ50" s="40"/>
      <c r="BA50" s="40"/>
      <c r="BB50" s="40"/>
      <c r="BC50" s="40"/>
      <c r="BD50" s="40"/>
      <c r="BE50" s="40"/>
      <c r="BF50" s="40"/>
      <c r="BG50" s="40"/>
      <c r="BH50" s="40"/>
      <c r="BI50" s="40"/>
      <c r="BJ50" s="40"/>
      <c r="BK50" s="40"/>
      <c r="BL50" s="40"/>
      <c r="BM50" s="40"/>
      <c r="BN50" s="40"/>
      <c r="BO50" s="40"/>
      <c r="BP50" s="40"/>
      <c r="BQ50" s="40"/>
      <c r="BR50" s="40"/>
      <c r="BS50" s="40"/>
      <c r="BT50" s="40"/>
      <c r="BU50" s="40"/>
      <c r="BV50" s="40"/>
      <c r="BW50" s="40"/>
      <c r="BX50" s="40"/>
      <c r="BY50" s="40"/>
      <c r="BZ50" s="40"/>
      <c r="CA50" s="40"/>
      <c r="CB50" s="40"/>
    </row>
    <row r="51" spans="1:80" ht="15" customHeight="1" x14ac:dyDescent="0.25">
      <c r="A51" s="40"/>
      <c r="B51" s="313"/>
      <c r="C51" s="313"/>
      <c r="D51" s="314"/>
      <c r="E51" s="354"/>
      <c r="F51" s="355"/>
      <c r="G51" s="355"/>
      <c r="H51" s="355"/>
      <c r="I51" s="356"/>
      <c r="J51" s="33" t="e">
        <f>IF(AND(#REF!="Muy Baja",#REF!="Leve"),CONCATENATE("R6C",#REF!),"")</f>
        <v>#REF!</v>
      </c>
      <c r="K51" s="34" t="e">
        <f>IF(AND(#REF!="Muy Baja",#REF!="Leve"),CONCATENATE("R6C",#REF!),"")</f>
        <v>#REF!</v>
      </c>
      <c r="L51" s="34" t="e">
        <f>IF(AND(#REF!="Muy Baja",#REF!="Leve"),CONCATENATE("R6C",#REF!),"")</f>
        <v>#REF!</v>
      </c>
      <c r="M51" s="34" t="e">
        <f>IF(AND(#REF!="Muy Baja",#REF!="Leve"),CONCATENATE("R6C",#REF!),"")</f>
        <v>#REF!</v>
      </c>
      <c r="N51" s="34" t="e">
        <f>IF(AND(#REF!="Muy Baja",#REF!="Leve"),CONCATENATE("R6C",#REF!),"")</f>
        <v>#REF!</v>
      </c>
      <c r="O51" s="35" t="e">
        <f>IF(AND(#REF!="Muy Baja",#REF!="Leve"),CONCATENATE("R6C",#REF!),"")</f>
        <v>#REF!</v>
      </c>
      <c r="P51" s="33" t="e">
        <f>IF(AND(#REF!="Muy Baja",#REF!="Menor"),CONCATENATE("R6C",#REF!),"")</f>
        <v>#REF!</v>
      </c>
      <c r="Q51" s="34" t="e">
        <f>IF(AND(#REF!="Muy Baja",#REF!="Menor"),CONCATENATE("R6C",#REF!),"")</f>
        <v>#REF!</v>
      </c>
      <c r="R51" s="34" t="e">
        <f>IF(AND(#REF!="Muy Baja",#REF!="Menor"),CONCATENATE("R6C",#REF!),"")</f>
        <v>#REF!</v>
      </c>
      <c r="S51" s="34" t="e">
        <f>IF(AND(#REF!="Muy Baja",#REF!="Menor"),CONCATENATE("R6C",#REF!),"")</f>
        <v>#REF!</v>
      </c>
      <c r="T51" s="34" t="e">
        <f>IF(AND(#REF!="Muy Baja",#REF!="Menor"),CONCATENATE("R6C",#REF!),"")</f>
        <v>#REF!</v>
      </c>
      <c r="U51" s="35" t="e">
        <f>IF(AND(#REF!="Muy Baja",#REF!="Menor"),CONCATENATE("R6C",#REF!),"")</f>
        <v>#REF!</v>
      </c>
      <c r="V51" s="24" t="e">
        <f>IF(AND(#REF!="Muy Baja",#REF!="Moderado"),CONCATENATE("R6C",#REF!),"")</f>
        <v>#REF!</v>
      </c>
      <c r="W51" s="25" t="e">
        <f>IF(AND(#REF!="Muy Baja",#REF!="Moderado"),CONCATENATE("R6C",#REF!),"")</f>
        <v>#REF!</v>
      </c>
      <c r="X51" s="25" t="e">
        <f>IF(AND(#REF!="Muy Baja",#REF!="Moderado"),CONCATENATE("R6C",#REF!),"")</f>
        <v>#REF!</v>
      </c>
      <c r="Y51" s="25" t="e">
        <f>IF(AND(#REF!="Muy Baja",#REF!="Moderado"),CONCATENATE("R6C",#REF!),"")</f>
        <v>#REF!</v>
      </c>
      <c r="Z51" s="25" t="e">
        <f>IF(AND(#REF!="Muy Baja",#REF!="Moderado"),CONCATENATE("R6C",#REF!),"")</f>
        <v>#REF!</v>
      </c>
      <c r="AA51" s="26" t="e">
        <f>IF(AND(#REF!="Muy Baja",#REF!="Moderado"),CONCATENATE("R6C",#REF!),"")</f>
        <v>#REF!</v>
      </c>
      <c r="AB51" s="9" t="e">
        <f>IF(AND(#REF!="Muy Baja",#REF!="Mayor"),CONCATENATE("R6C",#REF!),"")</f>
        <v>#REF!</v>
      </c>
      <c r="AC51" s="10" t="e">
        <f>IF(AND(#REF!="Muy Baja",#REF!="Mayor"),CONCATENATE("R6C",#REF!),"")</f>
        <v>#REF!</v>
      </c>
      <c r="AD51" s="10" t="e">
        <f>IF(AND(#REF!="Muy Baja",#REF!="Mayor"),CONCATENATE("R6C",#REF!),"")</f>
        <v>#REF!</v>
      </c>
      <c r="AE51" s="10" t="e">
        <f>IF(AND(#REF!="Muy Baja",#REF!="Mayor"),CONCATENATE("R6C",#REF!),"")</f>
        <v>#REF!</v>
      </c>
      <c r="AF51" s="10" t="e">
        <f>IF(AND(#REF!="Muy Baja",#REF!="Mayor"),CONCATENATE("R6C",#REF!),"")</f>
        <v>#REF!</v>
      </c>
      <c r="AG51" s="11" t="e">
        <f>IF(AND(#REF!="Muy Baja",#REF!="Mayor"),CONCATENATE("R6C",#REF!),"")</f>
        <v>#REF!</v>
      </c>
      <c r="AH51" s="12" t="e">
        <f>IF(AND(#REF!="Muy Baja",#REF!="Catastrófico"),CONCATENATE("R6C",#REF!),"")</f>
        <v>#REF!</v>
      </c>
      <c r="AI51" s="13" t="e">
        <f>IF(AND(#REF!="Muy Baja",#REF!="Catastrófico"),CONCATENATE("R6C",#REF!),"")</f>
        <v>#REF!</v>
      </c>
      <c r="AJ51" s="13" t="e">
        <f>IF(AND(#REF!="Muy Baja",#REF!="Catastrófico"),CONCATENATE("R6C",#REF!),"")</f>
        <v>#REF!</v>
      </c>
      <c r="AK51" s="13" t="e">
        <f>IF(AND(#REF!="Muy Baja",#REF!="Catastrófico"),CONCATENATE("R6C",#REF!),"")</f>
        <v>#REF!</v>
      </c>
      <c r="AL51" s="13" t="e">
        <f>IF(AND(#REF!="Muy Baja",#REF!="Catastrófico"),CONCATENATE("R6C",#REF!),"")</f>
        <v>#REF!</v>
      </c>
      <c r="AM51" s="14" t="e">
        <f>IF(AND(#REF!="Muy Baja",#REF!="Catastrófico"),CONCATENATE("R6C",#REF!),"")</f>
        <v>#REF!</v>
      </c>
      <c r="AN51" s="40"/>
      <c r="AO51" s="40"/>
      <c r="AP51" s="40"/>
      <c r="AQ51" s="40"/>
      <c r="AR51" s="40"/>
      <c r="AS51" s="40"/>
      <c r="AT51" s="40"/>
      <c r="AU51" s="40"/>
      <c r="AV51" s="40"/>
      <c r="AW51" s="40"/>
      <c r="AX51" s="40"/>
      <c r="AY51" s="40"/>
      <c r="AZ51" s="40"/>
      <c r="BA51" s="40"/>
      <c r="BB51" s="40"/>
      <c r="BC51" s="40"/>
      <c r="BD51" s="40"/>
      <c r="BE51" s="40"/>
      <c r="BF51" s="40"/>
      <c r="BG51" s="40"/>
      <c r="BH51" s="40"/>
      <c r="BI51" s="40"/>
      <c r="BJ51" s="40"/>
      <c r="BK51" s="40"/>
      <c r="BL51" s="40"/>
      <c r="BM51" s="40"/>
      <c r="BN51" s="40"/>
      <c r="BO51" s="40"/>
      <c r="BP51" s="40"/>
      <c r="BQ51" s="40"/>
      <c r="BR51" s="40"/>
      <c r="BS51" s="40"/>
      <c r="BT51" s="40"/>
      <c r="BU51" s="40"/>
      <c r="BV51" s="40"/>
      <c r="BW51" s="40"/>
      <c r="BX51" s="40"/>
      <c r="BY51" s="40"/>
      <c r="BZ51" s="40"/>
      <c r="CA51" s="40"/>
      <c r="CB51" s="40"/>
    </row>
    <row r="52" spans="1:80" ht="15" customHeight="1" x14ac:dyDescent="0.25">
      <c r="A52" s="40"/>
      <c r="B52" s="313"/>
      <c r="C52" s="313"/>
      <c r="D52" s="314"/>
      <c r="E52" s="354"/>
      <c r="F52" s="355"/>
      <c r="G52" s="355"/>
      <c r="H52" s="355"/>
      <c r="I52" s="356"/>
      <c r="J52" s="33" t="e">
        <f>IF(AND(#REF!="Muy Baja",#REF!="Leve"),CONCATENATE("R7C",#REF!),"")</f>
        <v>#REF!</v>
      </c>
      <c r="K52" s="34" t="e">
        <f>IF(AND(#REF!="Muy Baja",#REF!="Leve"),CONCATENATE("R7C",#REF!),"")</f>
        <v>#REF!</v>
      </c>
      <c r="L52" s="34" t="e">
        <f>IF(AND(#REF!="Muy Baja",#REF!="Leve"),CONCATENATE("R7C",#REF!),"")</f>
        <v>#REF!</v>
      </c>
      <c r="M52" s="34" t="e">
        <f>IF(AND(#REF!="Muy Baja",#REF!="Leve"),CONCATENATE("R7C",#REF!),"")</f>
        <v>#REF!</v>
      </c>
      <c r="N52" s="34" t="e">
        <f>IF(AND(#REF!="Muy Baja",#REF!="Leve"),CONCATENATE("R7C",#REF!),"")</f>
        <v>#REF!</v>
      </c>
      <c r="O52" s="35" t="e">
        <f>IF(AND(#REF!="Muy Baja",#REF!="Leve"),CONCATENATE("R7C",#REF!),"")</f>
        <v>#REF!</v>
      </c>
      <c r="P52" s="33" t="e">
        <f>IF(AND(#REF!="Muy Baja",#REF!="Menor"),CONCATENATE("R7C",#REF!),"")</f>
        <v>#REF!</v>
      </c>
      <c r="Q52" s="34" t="e">
        <f>IF(AND(#REF!="Muy Baja",#REF!="Menor"),CONCATENATE("R7C",#REF!),"")</f>
        <v>#REF!</v>
      </c>
      <c r="R52" s="34" t="e">
        <f>IF(AND(#REF!="Muy Baja",#REF!="Menor"),CONCATENATE("R7C",#REF!),"")</f>
        <v>#REF!</v>
      </c>
      <c r="S52" s="34" t="e">
        <f>IF(AND(#REF!="Muy Baja",#REF!="Menor"),CONCATENATE("R7C",#REF!),"")</f>
        <v>#REF!</v>
      </c>
      <c r="T52" s="34" t="e">
        <f>IF(AND(#REF!="Muy Baja",#REF!="Menor"),CONCATENATE("R7C",#REF!),"")</f>
        <v>#REF!</v>
      </c>
      <c r="U52" s="35" t="e">
        <f>IF(AND(#REF!="Muy Baja",#REF!="Menor"),CONCATENATE("R7C",#REF!),"")</f>
        <v>#REF!</v>
      </c>
      <c r="V52" s="24" t="e">
        <f>IF(AND(#REF!="Muy Baja",#REF!="Moderado"),CONCATENATE("R7C",#REF!),"")</f>
        <v>#REF!</v>
      </c>
      <c r="W52" s="25" t="e">
        <f>IF(AND(#REF!="Muy Baja",#REF!="Moderado"),CONCATENATE("R7C",#REF!),"")</f>
        <v>#REF!</v>
      </c>
      <c r="X52" s="25" t="e">
        <f>IF(AND(#REF!="Muy Baja",#REF!="Moderado"),CONCATENATE("R7C",#REF!),"")</f>
        <v>#REF!</v>
      </c>
      <c r="Y52" s="25" t="e">
        <f>IF(AND(#REF!="Muy Baja",#REF!="Moderado"),CONCATENATE("R7C",#REF!),"")</f>
        <v>#REF!</v>
      </c>
      <c r="Z52" s="25" t="e">
        <f>IF(AND(#REF!="Muy Baja",#REF!="Moderado"),CONCATENATE("R7C",#REF!),"")</f>
        <v>#REF!</v>
      </c>
      <c r="AA52" s="26" t="e">
        <f>IF(AND(#REF!="Muy Baja",#REF!="Moderado"),CONCATENATE("R7C",#REF!),"")</f>
        <v>#REF!</v>
      </c>
      <c r="AB52" s="9" t="e">
        <f>IF(AND(#REF!="Muy Baja",#REF!="Mayor"),CONCATENATE("R7C",#REF!),"")</f>
        <v>#REF!</v>
      </c>
      <c r="AC52" s="10" t="e">
        <f>IF(AND(#REF!="Muy Baja",#REF!="Mayor"),CONCATENATE("R7C",#REF!),"")</f>
        <v>#REF!</v>
      </c>
      <c r="AD52" s="10" t="e">
        <f>IF(AND(#REF!="Muy Baja",#REF!="Mayor"),CONCATENATE("R7C",#REF!),"")</f>
        <v>#REF!</v>
      </c>
      <c r="AE52" s="10" t="e">
        <f>IF(AND(#REF!="Muy Baja",#REF!="Mayor"),CONCATENATE("R7C",#REF!),"")</f>
        <v>#REF!</v>
      </c>
      <c r="AF52" s="10" t="e">
        <f>IF(AND(#REF!="Muy Baja",#REF!="Mayor"),CONCATENATE("R7C",#REF!),"")</f>
        <v>#REF!</v>
      </c>
      <c r="AG52" s="11" t="e">
        <f>IF(AND(#REF!="Muy Baja",#REF!="Mayor"),CONCATENATE("R7C",#REF!),"")</f>
        <v>#REF!</v>
      </c>
      <c r="AH52" s="12" t="e">
        <f>IF(AND(#REF!="Muy Baja",#REF!="Catastrófico"),CONCATENATE("R7C",#REF!),"")</f>
        <v>#REF!</v>
      </c>
      <c r="AI52" s="13" t="e">
        <f>IF(AND(#REF!="Muy Baja",#REF!="Catastrófico"),CONCATENATE("R7C",#REF!),"")</f>
        <v>#REF!</v>
      </c>
      <c r="AJ52" s="13" t="e">
        <f>IF(AND(#REF!="Muy Baja",#REF!="Catastrófico"),CONCATENATE("R7C",#REF!),"")</f>
        <v>#REF!</v>
      </c>
      <c r="AK52" s="13" t="e">
        <f>IF(AND(#REF!="Muy Baja",#REF!="Catastrófico"),CONCATENATE("R7C",#REF!),"")</f>
        <v>#REF!</v>
      </c>
      <c r="AL52" s="13" t="e">
        <f>IF(AND(#REF!="Muy Baja",#REF!="Catastrófico"),CONCATENATE("R7C",#REF!),"")</f>
        <v>#REF!</v>
      </c>
      <c r="AM52" s="14" t="e">
        <f>IF(AND(#REF!="Muy Baja",#REF!="Catastrófico"),CONCATENATE("R7C",#REF!),"")</f>
        <v>#REF!</v>
      </c>
      <c r="AN52" s="40"/>
      <c r="AO52" s="40"/>
      <c r="AP52" s="40"/>
      <c r="AQ52" s="40"/>
      <c r="AR52" s="40"/>
      <c r="AS52" s="40"/>
      <c r="AT52" s="40"/>
      <c r="AU52" s="40"/>
      <c r="AV52" s="40"/>
      <c r="AW52" s="40"/>
      <c r="AX52" s="40"/>
      <c r="AY52" s="40"/>
      <c r="AZ52" s="40"/>
      <c r="BA52" s="40"/>
      <c r="BB52" s="40"/>
      <c r="BC52" s="40"/>
      <c r="BD52" s="40"/>
      <c r="BE52" s="40"/>
      <c r="BF52" s="40"/>
      <c r="BG52" s="40"/>
      <c r="BH52" s="40"/>
      <c r="BI52" s="40"/>
      <c r="BJ52" s="40"/>
      <c r="BK52" s="40"/>
      <c r="BL52" s="40"/>
      <c r="BM52" s="40"/>
      <c r="BN52" s="40"/>
      <c r="BO52" s="40"/>
      <c r="BP52" s="40"/>
      <c r="BQ52" s="40"/>
      <c r="BR52" s="40"/>
      <c r="BS52" s="40"/>
      <c r="BT52" s="40"/>
      <c r="BU52" s="40"/>
      <c r="BV52" s="40"/>
      <c r="BW52" s="40"/>
      <c r="BX52" s="40"/>
      <c r="BY52" s="40"/>
      <c r="BZ52" s="40"/>
      <c r="CA52" s="40"/>
      <c r="CB52" s="40"/>
    </row>
    <row r="53" spans="1:80" ht="15" customHeight="1" x14ac:dyDescent="0.25">
      <c r="A53" s="40"/>
      <c r="B53" s="313"/>
      <c r="C53" s="313"/>
      <c r="D53" s="314"/>
      <c r="E53" s="354"/>
      <c r="F53" s="355"/>
      <c r="G53" s="355"/>
      <c r="H53" s="355"/>
      <c r="I53" s="356"/>
      <c r="J53" s="33" t="e">
        <f>IF(AND(#REF!="Muy Baja",#REF!="Leve"),CONCATENATE("R8C",#REF!),"")</f>
        <v>#REF!</v>
      </c>
      <c r="K53" s="34" t="e">
        <f>IF(AND(#REF!="Muy Baja",#REF!="Leve"),CONCATENATE("R8C",#REF!),"")</f>
        <v>#REF!</v>
      </c>
      <c r="L53" s="34" t="e">
        <f>IF(AND(#REF!="Muy Baja",#REF!="Leve"),CONCATENATE("R8C",#REF!),"")</f>
        <v>#REF!</v>
      </c>
      <c r="M53" s="34" t="e">
        <f>IF(AND(#REF!="Muy Baja",#REF!="Leve"),CONCATENATE("R8C",#REF!),"")</f>
        <v>#REF!</v>
      </c>
      <c r="N53" s="34" t="e">
        <f>IF(AND(#REF!="Muy Baja",#REF!="Leve"),CONCATENATE("R8C",#REF!),"")</f>
        <v>#REF!</v>
      </c>
      <c r="O53" s="35" t="e">
        <f>IF(AND(#REF!="Muy Baja",#REF!="Leve"),CONCATENATE("R8C",#REF!),"")</f>
        <v>#REF!</v>
      </c>
      <c r="P53" s="33" t="e">
        <f>IF(AND(#REF!="Muy Baja",#REF!="Menor"),CONCATENATE("R8C",#REF!),"")</f>
        <v>#REF!</v>
      </c>
      <c r="Q53" s="34" t="e">
        <f>IF(AND(#REF!="Muy Baja",#REF!="Menor"),CONCATENATE("R8C",#REF!),"")</f>
        <v>#REF!</v>
      </c>
      <c r="R53" s="34" t="e">
        <f>IF(AND(#REF!="Muy Baja",#REF!="Menor"),CONCATENATE("R8C",#REF!),"")</f>
        <v>#REF!</v>
      </c>
      <c r="S53" s="34" t="e">
        <f>IF(AND(#REF!="Muy Baja",#REF!="Menor"),CONCATENATE("R8C",#REF!),"")</f>
        <v>#REF!</v>
      </c>
      <c r="T53" s="34" t="e">
        <f>IF(AND(#REF!="Muy Baja",#REF!="Menor"),CONCATENATE("R8C",#REF!),"")</f>
        <v>#REF!</v>
      </c>
      <c r="U53" s="35" t="e">
        <f>IF(AND(#REF!="Muy Baja",#REF!="Menor"),CONCATENATE("R8C",#REF!),"")</f>
        <v>#REF!</v>
      </c>
      <c r="V53" s="24" t="e">
        <f>IF(AND(#REF!="Muy Baja",#REF!="Moderado"),CONCATENATE("R8C",#REF!),"")</f>
        <v>#REF!</v>
      </c>
      <c r="W53" s="25" t="e">
        <f>IF(AND(#REF!="Muy Baja",#REF!="Moderado"),CONCATENATE("R8C",#REF!),"")</f>
        <v>#REF!</v>
      </c>
      <c r="X53" s="25" t="e">
        <f>IF(AND(#REF!="Muy Baja",#REF!="Moderado"),CONCATENATE("R8C",#REF!),"")</f>
        <v>#REF!</v>
      </c>
      <c r="Y53" s="25" t="e">
        <f>IF(AND(#REF!="Muy Baja",#REF!="Moderado"),CONCATENATE("R8C",#REF!),"")</f>
        <v>#REF!</v>
      </c>
      <c r="Z53" s="25" t="e">
        <f>IF(AND(#REF!="Muy Baja",#REF!="Moderado"),CONCATENATE("R8C",#REF!),"")</f>
        <v>#REF!</v>
      </c>
      <c r="AA53" s="26" t="e">
        <f>IF(AND(#REF!="Muy Baja",#REF!="Moderado"),CONCATENATE("R8C",#REF!),"")</f>
        <v>#REF!</v>
      </c>
      <c r="AB53" s="9" t="e">
        <f>IF(AND(#REF!="Muy Baja",#REF!="Mayor"),CONCATENATE("R8C",#REF!),"")</f>
        <v>#REF!</v>
      </c>
      <c r="AC53" s="10" t="e">
        <f>IF(AND(#REF!="Muy Baja",#REF!="Mayor"),CONCATENATE("R8C",#REF!),"")</f>
        <v>#REF!</v>
      </c>
      <c r="AD53" s="10" t="e">
        <f>IF(AND(#REF!="Muy Baja",#REF!="Mayor"),CONCATENATE("R8C",#REF!),"")</f>
        <v>#REF!</v>
      </c>
      <c r="AE53" s="10" t="e">
        <f>IF(AND(#REF!="Muy Baja",#REF!="Mayor"),CONCATENATE("R8C",#REF!),"")</f>
        <v>#REF!</v>
      </c>
      <c r="AF53" s="10" t="e">
        <f>IF(AND(#REF!="Muy Baja",#REF!="Mayor"),CONCATENATE("R8C",#REF!),"")</f>
        <v>#REF!</v>
      </c>
      <c r="AG53" s="11" t="e">
        <f>IF(AND(#REF!="Muy Baja",#REF!="Mayor"),CONCATENATE("R8C",#REF!),"")</f>
        <v>#REF!</v>
      </c>
      <c r="AH53" s="12" t="e">
        <f>IF(AND(#REF!="Muy Baja",#REF!="Catastrófico"),CONCATENATE("R8C",#REF!),"")</f>
        <v>#REF!</v>
      </c>
      <c r="AI53" s="13" t="e">
        <f>IF(AND(#REF!="Muy Baja",#REF!="Catastrófico"),CONCATENATE("R8C",#REF!),"")</f>
        <v>#REF!</v>
      </c>
      <c r="AJ53" s="13" t="e">
        <f>IF(AND(#REF!="Muy Baja",#REF!="Catastrófico"),CONCATENATE("R8C",#REF!),"")</f>
        <v>#REF!</v>
      </c>
      <c r="AK53" s="13" t="e">
        <f>IF(AND(#REF!="Muy Baja",#REF!="Catastrófico"),CONCATENATE("R8C",#REF!),"")</f>
        <v>#REF!</v>
      </c>
      <c r="AL53" s="13" t="e">
        <f>IF(AND(#REF!="Muy Baja",#REF!="Catastrófico"),CONCATENATE("R8C",#REF!),"")</f>
        <v>#REF!</v>
      </c>
      <c r="AM53" s="14" t="e">
        <f>IF(AND(#REF!="Muy Baja",#REF!="Catastrófico"),CONCATENATE("R8C",#REF!),"")</f>
        <v>#REF!</v>
      </c>
      <c r="AN53" s="40"/>
      <c r="AO53" s="40"/>
      <c r="AP53" s="40"/>
      <c r="AQ53" s="40"/>
      <c r="AR53" s="40"/>
      <c r="AS53" s="40"/>
      <c r="AT53" s="40"/>
      <c r="AU53" s="40"/>
      <c r="AV53" s="40"/>
      <c r="AW53" s="40"/>
      <c r="AX53" s="40"/>
      <c r="AY53" s="40"/>
      <c r="AZ53" s="40"/>
      <c r="BA53" s="40"/>
      <c r="BB53" s="40"/>
      <c r="BC53" s="40"/>
      <c r="BD53" s="40"/>
      <c r="BE53" s="40"/>
      <c r="BF53" s="40"/>
      <c r="BG53" s="40"/>
      <c r="BH53" s="40"/>
      <c r="BI53" s="40"/>
      <c r="BJ53" s="40"/>
      <c r="BK53" s="40"/>
      <c r="BL53" s="40"/>
      <c r="BM53" s="40"/>
      <c r="BN53" s="40"/>
      <c r="BO53" s="40"/>
      <c r="BP53" s="40"/>
      <c r="BQ53" s="40"/>
      <c r="BR53" s="40"/>
      <c r="BS53" s="40"/>
      <c r="BT53" s="40"/>
      <c r="BU53" s="40"/>
      <c r="BV53" s="40"/>
      <c r="BW53" s="40"/>
      <c r="BX53" s="40"/>
      <c r="BY53" s="40"/>
      <c r="BZ53" s="40"/>
      <c r="CA53" s="40"/>
      <c r="CB53" s="40"/>
    </row>
    <row r="54" spans="1:80" ht="15" customHeight="1" x14ac:dyDescent="0.25">
      <c r="A54" s="40"/>
      <c r="B54" s="313"/>
      <c r="C54" s="313"/>
      <c r="D54" s="314"/>
      <c r="E54" s="354"/>
      <c r="F54" s="355"/>
      <c r="G54" s="355"/>
      <c r="H54" s="355"/>
      <c r="I54" s="356"/>
      <c r="J54" s="33" t="e">
        <f>IF(AND(#REF!="Muy Baja",#REF!="Leve"),CONCATENATE("R9C",#REF!),"")</f>
        <v>#REF!</v>
      </c>
      <c r="K54" s="34" t="e">
        <f>IF(AND(#REF!="Muy Baja",#REF!="Leve"),CONCATENATE("R9C",#REF!),"")</f>
        <v>#REF!</v>
      </c>
      <c r="L54" s="34" t="e">
        <f>IF(AND(#REF!="Muy Baja",#REF!="Leve"),CONCATENATE("R9C",#REF!),"")</f>
        <v>#REF!</v>
      </c>
      <c r="M54" s="34" t="e">
        <f>IF(AND(#REF!="Muy Baja",#REF!="Leve"),CONCATENATE("R9C",#REF!),"")</f>
        <v>#REF!</v>
      </c>
      <c r="N54" s="34" t="e">
        <f>IF(AND(#REF!="Muy Baja",#REF!="Leve"),CONCATENATE("R9C",#REF!),"")</f>
        <v>#REF!</v>
      </c>
      <c r="O54" s="35" t="e">
        <f>IF(AND(#REF!="Muy Baja",#REF!="Leve"),CONCATENATE("R9C",#REF!),"")</f>
        <v>#REF!</v>
      </c>
      <c r="P54" s="33" t="e">
        <f>IF(AND(#REF!="Muy Baja",#REF!="Menor"),CONCATENATE("R9C",#REF!),"")</f>
        <v>#REF!</v>
      </c>
      <c r="Q54" s="34" t="e">
        <f>IF(AND(#REF!="Muy Baja",#REF!="Menor"),CONCATENATE("R9C",#REF!),"")</f>
        <v>#REF!</v>
      </c>
      <c r="R54" s="34" t="e">
        <f>IF(AND(#REF!="Muy Baja",#REF!="Menor"),CONCATENATE("R9C",#REF!),"")</f>
        <v>#REF!</v>
      </c>
      <c r="S54" s="34" t="e">
        <f>IF(AND(#REF!="Muy Baja",#REF!="Menor"),CONCATENATE("R9C",#REF!),"")</f>
        <v>#REF!</v>
      </c>
      <c r="T54" s="34" t="e">
        <f>IF(AND(#REF!="Muy Baja",#REF!="Menor"),CONCATENATE("R9C",#REF!),"")</f>
        <v>#REF!</v>
      </c>
      <c r="U54" s="35" t="e">
        <f>IF(AND(#REF!="Muy Baja",#REF!="Menor"),CONCATENATE("R9C",#REF!),"")</f>
        <v>#REF!</v>
      </c>
      <c r="V54" s="24" t="e">
        <f>IF(AND(#REF!="Muy Baja",#REF!="Moderado"),CONCATENATE("R9C",#REF!),"")</f>
        <v>#REF!</v>
      </c>
      <c r="W54" s="25" t="e">
        <f>IF(AND(#REF!="Muy Baja",#REF!="Moderado"),CONCATENATE("R9C",#REF!),"")</f>
        <v>#REF!</v>
      </c>
      <c r="X54" s="25" t="e">
        <f>IF(AND(#REF!="Muy Baja",#REF!="Moderado"),CONCATENATE("R9C",#REF!),"")</f>
        <v>#REF!</v>
      </c>
      <c r="Y54" s="25" t="e">
        <f>IF(AND(#REF!="Muy Baja",#REF!="Moderado"),CONCATENATE("R9C",#REF!),"")</f>
        <v>#REF!</v>
      </c>
      <c r="Z54" s="25" t="e">
        <f>IF(AND(#REF!="Muy Baja",#REF!="Moderado"),CONCATENATE("R9C",#REF!),"")</f>
        <v>#REF!</v>
      </c>
      <c r="AA54" s="26" t="e">
        <f>IF(AND(#REF!="Muy Baja",#REF!="Moderado"),CONCATENATE("R9C",#REF!),"")</f>
        <v>#REF!</v>
      </c>
      <c r="AB54" s="9" t="e">
        <f>IF(AND(#REF!="Muy Baja",#REF!="Mayor"),CONCATENATE("R9C",#REF!),"")</f>
        <v>#REF!</v>
      </c>
      <c r="AC54" s="10" t="e">
        <f>IF(AND(#REF!="Muy Baja",#REF!="Mayor"),CONCATENATE("R9C",#REF!),"")</f>
        <v>#REF!</v>
      </c>
      <c r="AD54" s="10" t="e">
        <f>IF(AND(#REF!="Muy Baja",#REF!="Mayor"),CONCATENATE("R9C",#REF!),"")</f>
        <v>#REF!</v>
      </c>
      <c r="AE54" s="10" t="e">
        <f>IF(AND(#REF!="Muy Baja",#REF!="Mayor"),CONCATENATE("R9C",#REF!),"")</f>
        <v>#REF!</v>
      </c>
      <c r="AF54" s="10" t="e">
        <f>IF(AND(#REF!="Muy Baja",#REF!="Mayor"),CONCATENATE("R9C",#REF!),"")</f>
        <v>#REF!</v>
      </c>
      <c r="AG54" s="11" t="e">
        <f>IF(AND(#REF!="Muy Baja",#REF!="Mayor"),CONCATENATE("R9C",#REF!),"")</f>
        <v>#REF!</v>
      </c>
      <c r="AH54" s="12" t="e">
        <f>IF(AND(#REF!="Muy Baja",#REF!="Catastrófico"),CONCATENATE("R9C",#REF!),"")</f>
        <v>#REF!</v>
      </c>
      <c r="AI54" s="13" t="e">
        <f>IF(AND(#REF!="Muy Baja",#REF!="Catastrófico"),CONCATENATE("R9C",#REF!),"")</f>
        <v>#REF!</v>
      </c>
      <c r="AJ54" s="13" t="e">
        <f>IF(AND(#REF!="Muy Baja",#REF!="Catastrófico"),CONCATENATE("R9C",#REF!),"")</f>
        <v>#REF!</v>
      </c>
      <c r="AK54" s="13" t="e">
        <f>IF(AND(#REF!="Muy Baja",#REF!="Catastrófico"),CONCATENATE("R9C",#REF!),"")</f>
        <v>#REF!</v>
      </c>
      <c r="AL54" s="13" t="e">
        <f>IF(AND(#REF!="Muy Baja",#REF!="Catastrófico"),CONCATENATE("R9C",#REF!),"")</f>
        <v>#REF!</v>
      </c>
      <c r="AM54" s="14" t="e">
        <f>IF(AND(#REF!="Muy Baja",#REF!="Catastrófico"),CONCATENATE("R9C",#REF!),"")</f>
        <v>#REF!</v>
      </c>
      <c r="AN54" s="40"/>
      <c r="AO54" s="40"/>
      <c r="AP54" s="40"/>
      <c r="AQ54" s="40"/>
      <c r="AR54" s="40"/>
      <c r="AS54" s="40"/>
      <c r="AT54" s="40"/>
      <c r="AU54" s="40"/>
      <c r="AV54" s="40"/>
      <c r="AW54" s="40"/>
      <c r="AX54" s="40"/>
      <c r="AY54" s="40"/>
      <c r="AZ54" s="40"/>
      <c r="BA54" s="40"/>
      <c r="BB54" s="40"/>
      <c r="BC54" s="40"/>
      <c r="BD54" s="40"/>
      <c r="BE54" s="40"/>
      <c r="BF54" s="40"/>
      <c r="BG54" s="40"/>
      <c r="BH54" s="40"/>
      <c r="BI54" s="40"/>
      <c r="BJ54" s="40"/>
      <c r="BK54" s="40"/>
      <c r="BL54" s="40"/>
      <c r="BM54" s="40"/>
      <c r="BN54" s="40"/>
      <c r="BO54" s="40"/>
      <c r="BP54" s="40"/>
      <c r="BQ54" s="40"/>
      <c r="BR54" s="40"/>
      <c r="BS54" s="40"/>
      <c r="BT54" s="40"/>
      <c r="BU54" s="40"/>
      <c r="BV54" s="40"/>
      <c r="BW54" s="40"/>
      <c r="BX54" s="40"/>
      <c r="BY54" s="40"/>
      <c r="BZ54" s="40"/>
      <c r="CA54" s="40"/>
      <c r="CB54" s="40"/>
    </row>
    <row r="55" spans="1:80" ht="15.75" customHeight="1" thickBot="1" x14ac:dyDescent="0.3">
      <c r="A55" s="40"/>
      <c r="B55" s="313"/>
      <c r="C55" s="313"/>
      <c r="D55" s="314"/>
      <c r="E55" s="357"/>
      <c r="F55" s="358"/>
      <c r="G55" s="358"/>
      <c r="H55" s="358"/>
      <c r="I55" s="359"/>
      <c r="J55" s="36" t="e">
        <f>IF(AND(#REF!="Muy Baja",#REF!="Leve"),CONCATENATE("R10C",#REF!),"")</f>
        <v>#REF!</v>
      </c>
      <c r="K55" s="37" t="e">
        <f>IF(AND(#REF!="Muy Baja",#REF!="Leve"),CONCATENATE("R10C",#REF!),"")</f>
        <v>#REF!</v>
      </c>
      <c r="L55" s="37" t="e">
        <f>IF(AND(#REF!="Muy Baja",#REF!="Leve"),CONCATENATE("R10C",#REF!),"")</f>
        <v>#REF!</v>
      </c>
      <c r="M55" s="37" t="e">
        <f>IF(AND(#REF!="Muy Baja",#REF!="Leve"),CONCATENATE("R10C",#REF!),"")</f>
        <v>#REF!</v>
      </c>
      <c r="N55" s="37" t="e">
        <f>IF(AND(#REF!="Muy Baja",#REF!="Leve"),CONCATENATE("R10C",#REF!),"")</f>
        <v>#REF!</v>
      </c>
      <c r="O55" s="38" t="e">
        <f>IF(AND(#REF!="Muy Baja",#REF!="Leve"),CONCATENATE("R10C",#REF!),"")</f>
        <v>#REF!</v>
      </c>
      <c r="P55" s="36" t="e">
        <f>IF(AND(#REF!="Muy Baja",#REF!="Menor"),CONCATENATE("R10C",#REF!),"")</f>
        <v>#REF!</v>
      </c>
      <c r="Q55" s="37" t="e">
        <f>IF(AND(#REF!="Muy Baja",#REF!="Menor"),CONCATENATE("R10C",#REF!),"")</f>
        <v>#REF!</v>
      </c>
      <c r="R55" s="37" t="e">
        <f>IF(AND(#REF!="Muy Baja",#REF!="Menor"),CONCATENATE("R10C",#REF!),"")</f>
        <v>#REF!</v>
      </c>
      <c r="S55" s="37" t="e">
        <f>IF(AND(#REF!="Muy Baja",#REF!="Menor"),CONCATENATE("R10C",#REF!),"")</f>
        <v>#REF!</v>
      </c>
      <c r="T55" s="37" t="e">
        <f>IF(AND(#REF!="Muy Baja",#REF!="Menor"),CONCATENATE("R10C",#REF!),"")</f>
        <v>#REF!</v>
      </c>
      <c r="U55" s="38" t="e">
        <f>IF(AND(#REF!="Muy Baja",#REF!="Menor"),CONCATENATE("R10C",#REF!),"")</f>
        <v>#REF!</v>
      </c>
      <c r="V55" s="27" t="e">
        <f>IF(AND(#REF!="Muy Baja",#REF!="Moderado"),CONCATENATE("R10C",#REF!),"")</f>
        <v>#REF!</v>
      </c>
      <c r="W55" s="28" t="e">
        <f>IF(AND(#REF!="Muy Baja",#REF!="Moderado"),CONCATENATE("R10C",#REF!),"")</f>
        <v>#REF!</v>
      </c>
      <c r="X55" s="28" t="e">
        <f>IF(AND(#REF!="Muy Baja",#REF!="Moderado"),CONCATENATE("R10C",#REF!),"")</f>
        <v>#REF!</v>
      </c>
      <c r="Y55" s="28" t="e">
        <f>IF(AND(#REF!="Muy Baja",#REF!="Moderado"),CONCATENATE("R10C",#REF!),"")</f>
        <v>#REF!</v>
      </c>
      <c r="Z55" s="28" t="e">
        <f>IF(AND(#REF!="Muy Baja",#REF!="Moderado"),CONCATENATE("R10C",#REF!),"")</f>
        <v>#REF!</v>
      </c>
      <c r="AA55" s="29" t="e">
        <f>IF(AND(#REF!="Muy Baja",#REF!="Moderado"),CONCATENATE("R10C",#REF!),"")</f>
        <v>#REF!</v>
      </c>
      <c r="AB55" s="15" t="e">
        <f>IF(AND(#REF!="Muy Baja",#REF!="Mayor"),CONCATENATE("R10C",#REF!),"")</f>
        <v>#REF!</v>
      </c>
      <c r="AC55" s="16" t="e">
        <f>IF(AND(#REF!="Muy Baja",#REF!="Mayor"),CONCATENATE("R10C",#REF!),"")</f>
        <v>#REF!</v>
      </c>
      <c r="AD55" s="16" t="e">
        <f>IF(AND(#REF!="Muy Baja",#REF!="Mayor"),CONCATENATE("R10C",#REF!),"")</f>
        <v>#REF!</v>
      </c>
      <c r="AE55" s="16" t="e">
        <f>IF(AND(#REF!="Muy Baja",#REF!="Mayor"),CONCATENATE("R10C",#REF!),"")</f>
        <v>#REF!</v>
      </c>
      <c r="AF55" s="16" t="e">
        <f>IF(AND(#REF!="Muy Baja",#REF!="Mayor"),CONCATENATE("R10C",#REF!),"")</f>
        <v>#REF!</v>
      </c>
      <c r="AG55" s="17" t="e">
        <f>IF(AND(#REF!="Muy Baja",#REF!="Mayor"),CONCATENATE("R10C",#REF!),"")</f>
        <v>#REF!</v>
      </c>
      <c r="AH55" s="18" t="e">
        <f>IF(AND(#REF!="Muy Baja",#REF!="Catastrófico"),CONCATENATE("R10C",#REF!),"")</f>
        <v>#REF!</v>
      </c>
      <c r="AI55" s="19" t="e">
        <f>IF(AND(#REF!="Muy Baja",#REF!="Catastrófico"),CONCATENATE("R10C",#REF!),"")</f>
        <v>#REF!</v>
      </c>
      <c r="AJ55" s="19" t="e">
        <f>IF(AND(#REF!="Muy Baja",#REF!="Catastrófico"),CONCATENATE("R10C",#REF!),"")</f>
        <v>#REF!</v>
      </c>
      <c r="AK55" s="19" t="e">
        <f>IF(AND(#REF!="Muy Baja",#REF!="Catastrófico"),CONCATENATE("R10C",#REF!),"")</f>
        <v>#REF!</v>
      </c>
      <c r="AL55" s="19" t="e">
        <f>IF(AND(#REF!="Muy Baja",#REF!="Catastrófico"),CONCATENATE("R10C",#REF!),"")</f>
        <v>#REF!</v>
      </c>
      <c r="AM55" s="20" t="e">
        <f>IF(AND(#REF!="Muy Baja",#REF!="Catastrófico"),CONCATENATE("R10C",#REF!),"")</f>
        <v>#REF!</v>
      </c>
      <c r="AN55" s="40"/>
      <c r="AO55" s="40"/>
      <c r="AP55" s="40"/>
      <c r="AQ55" s="40"/>
      <c r="AR55" s="40"/>
      <c r="AS55" s="40"/>
      <c r="AT55" s="40"/>
      <c r="AU55" s="40"/>
      <c r="AV55" s="40"/>
      <c r="AW55" s="40"/>
      <c r="AX55" s="40"/>
      <c r="AY55" s="40"/>
      <c r="AZ55" s="40"/>
      <c r="BA55" s="40"/>
      <c r="BB55" s="40"/>
      <c r="BC55" s="40"/>
      <c r="BD55" s="40"/>
      <c r="BE55" s="40"/>
      <c r="BF55" s="40"/>
      <c r="BG55" s="40"/>
      <c r="BH55" s="40"/>
      <c r="BI55" s="40"/>
      <c r="BJ55" s="40"/>
      <c r="BK55" s="40"/>
      <c r="BL55" s="40"/>
      <c r="BM55" s="40"/>
      <c r="BN55" s="40"/>
      <c r="BO55" s="40"/>
      <c r="BP55" s="40"/>
      <c r="BQ55" s="40"/>
      <c r="BR55" s="40"/>
      <c r="BS55" s="40"/>
      <c r="BT55" s="40"/>
      <c r="BU55" s="40"/>
      <c r="BV55" s="40"/>
      <c r="BW55" s="40"/>
      <c r="BX55" s="40"/>
      <c r="BY55" s="40"/>
      <c r="BZ55" s="40"/>
      <c r="CA55" s="40"/>
      <c r="CB55" s="40"/>
    </row>
    <row r="56" spans="1:80" x14ac:dyDescent="0.25">
      <c r="A56" s="40"/>
      <c r="B56" s="40"/>
      <c r="C56" s="40"/>
      <c r="D56" s="40"/>
      <c r="E56" s="40"/>
      <c r="F56" s="40"/>
      <c r="G56" s="40"/>
      <c r="H56" s="40"/>
      <c r="I56" s="40"/>
      <c r="J56" s="351" t="s">
        <v>246</v>
      </c>
      <c r="K56" s="352"/>
      <c r="L56" s="352"/>
      <c r="M56" s="352"/>
      <c r="N56" s="352"/>
      <c r="O56" s="353"/>
      <c r="P56" s="351" t="s">
        <v>247</v>
      </c>
      <c r="Q56" s="352"/>
      <c r="R56" s="352"/>
      <c r="S56" s="352"/>
      <c r="T56" s="352"/>
      <c r="U56" s="353"/>
      <c r="V56" s="351" t="s">
        <v>248</v>
      </c>
      <c r="W56" s="352"/>
      <c r="X56" s="352"/>
      <c r="Y56" s="352"/>
      <c r="Z56" s="352"/>
      <c r="AA56" s="353"/>
      <c r="AB56" s="351" t="s">
        <v>249</v>
      </c>
      <c r="AC56" s="360"/>
      <c r="AD56" s="352"/>
      <c r="AE56" s="352"/>
      <c r="AF56" s="352"/>
      <c r="AG56" s="353"/>
      <c r="AH56" s="351" t="s">
        <v>250</v>
      </c>
      <c r="AI56" s="352"/>
      <c r="AJ56" s="352"/>
      <c r="AK56" s="352"/>
      <c r="AL56" s="352"/>
      <c r="AM56" s="353"/>
      <c r="AN56" s="40"/>
      <c r="AO56" s="40"/>
      <c r="AP56" s="40"/>
      <c r="AQ56" s="40"/>
      <c r="AR56" s="40"/>
      <c r="AS56" s="40"/>
      <c r="AT56" s="40"/>
      <c r="AU56" s="40"/>
      <c r="AV56" s="40"/>
      <c r="AW56" s="40"/>
      <c r="AX56" s="40"/>
      <c r="AY56" s="40"/>
      <c r="AZ56" s="40"/>
      <c r="BA56" s="40"/>
      <c r="BB56" s="40"/>
      <c r="BC56" s="40"/>
      <c r="BD56" s="40"/>
      <c r="BE56" s="40"/>
      <c r="BF56" s="40"/>
      <c r="BG56" s="40"/>
      <c r="BH56" s="40"/>
      <c r="BI56" s="40"/>
      <c r="BJ56" s="40"/>
      <c r="BK56" s="40"/>
      <c r="BL56" s="40"/>
      <c r="BM56" s="40"/>
      <c r="BN56" s="40"/>
      <c r="BO56" s="40"/>
      <c r="BP56" s="40"/>
      <c r="BQ56" s="40"/>
      <c r="BR56" s="40"/>
      <c r="BS56" s="40"/>
      <c r="BT56" s="40"/>
      <c r="BU56" s="40"/>
      <c r="BV56" s="40"/>
      <c r="BW56" s="40"/>
      <c r="BX56" s="40"/>
      <c r="BY56" s="40"/>
      <c r="BZ56" s="40"/>
      <c r="CA56" s="40"/>
      <c r="CB56" s="40"/>
    </row>
    <row r="57" spans="1:80" x14ac:dyDescent="0.25">
      <c r="A57" s="40"/>
      <c r="B57" s="40"/>
      <c r="C57" s="40"/>
      <c r="D57" s="40"/>
      <c r="E57" s="40"/>
      <c r="F57" s="40"/>
      <c r="G57" s="40"/>
      <c r="H57" s="40"/>
      <c r="I57" s="40"/>
      <c r="J57" s="354"/>
      <c r="K57" s="355"/>
      <c r="L57" s="355"/>
      <c r="M57" s="355"/>
      <c r="N57" s="355"/>
      <c r="O57" s="356"/>
      <c r="P57" s="354"/>
      <c r="Q57" s="355"/>
      <c r="R57" s="355"/>
      <c r="S57" s="355"/>
      <c r="T57" s="355"/>
      <c r="U57" s="356"/>
      <c r="V57" s="354"/>
      <c r="W57" s="355"/>
      <c r="X57" s="355"/>
      <c r="Y57" s="355"/>
      <c r="Z57" s="355"/>
      <c r="AA57" s="356"/>
      <c r="AB57" s="354"/>
      <c r="AC57" s="355"/>
      <c r="AD57" s="355"/>
      <c r="AE57" s="355"/>
      <c r="AF57" s="355"/>
      <c r="AG57" s="356"/>
      <c r="AH57" s="354"/>
      <c r="AI57" s="355"/>
      <c r="AJ57" s="355"/>
      <c r="AK57" s="355"/>
      <c r="AL57" s="355"/>
      <c r="AM57" s="356"/>
      <c r="AN57" s="40"/>
      <c r="AO57" s="40"/>
      <c r="AP57" s="40"/>
      <c r="AQ57" s="40"/>
      <c r="AR57" s="40"/>
      <c r="AS57" s="40"/>
      <c r="AT57" s="40"/>
      <c r="AU57" s="40"/>
      <c r="AV57" s="40"/>
      <c r="AW57" s="40"/>
      <c r="AX57" s="40"/>
      <c r="AY57" s="40"/>
      <c r="AZ57" s="40"/>
      <c r="BA57" s="40"/>
      <c r="BB57" s="40"/>
      <c r="BC57" s="40"/>
      <c r="BD57" s="40"/>
      <c r="BE57" s="40"/>
      <c r="BF57" s="40"/>
      <c r="BG57" s="40"/>
      <c r="BH57" s="40"/>
      <c r="BI57" s="40"/>
      <c r="BJ57" s="40"/>
      <c r="BK57" s="40"/>
      <c r="BL57" s="40"/>
      <c r="BM57" s="40"/>
      <c r="BN57" s="40"/>
      <c r="BO57" s="40"/>
      <c r="BP57" s="40"/>
      <c r="BQ57" s="40"/>
      <c r="BR57" s="40"/>
      <c r="BS57" s="40"/>
      <c r="BT57" s="40"/>
      <c r="BU57" s="40"/>
      <c r="BV57" s="40"/>
      <c r="BW57" s="40"/>
      <c r="BX57" s="40"/>
      <c r="BY57" s="40"/>
      <c r="BZ57" s="40"/>
      <c r="CA57" s="40"/>
      <c r="CB57" s="40"/>
    </row>
    <row r="58" spans="1:80" x14ac:dyDescent="0.25">
      <c r="A58" s="40"/>
      <c r="B58" s="40"/>
      <c r="C58" s="40"/>
      <c r="D58" s="40"/>
      <c r="E58" s="40"/>
      <c r="F58" s="40"/>
      <c r="G58" s="40"/>
      <c r="H58" s="40"/>
      <c r="I58" s="40"/>
      <c r="J58" s="354"/>
      <c r="K58" s="355"/>
      <c r="L58" s="355"/>
      <c r="M58" s="355"/>
      <c r="N58" s="355"/>
      <c r="O58" s="356"/>
      <c r="P58" s="354"/>
      <c r="Q58" s="355"/>
      <c r="R58" s="355"/>
      <c r="S58" s="355"/>
      <c r="T58" s="355"/>
      <c r="U58" s="356"/>
      <c r="V58" s="354"/>
      <c r="W58" s="355"/>
      <c r="X58" s="355"/>
      <c r="Y58" s="355"/>
      <c r="Z58" s="355"/>
      <c r="AA58" s="356"/>
      <c r="AB58" s="354"/>
      <c r="AC58" s="355"/>
      <c r="AD58" s="355"/>
      <c r="AE58" s="355"/>
      <c r="AF58" s="355"/>
      <c r="AG58" s="356"/>
      <c r="AH58" s="354"/>
      <c r="AI58" s="355"/>
      <c r="AJ58" s="355"/>
      <c r="AK58" s="355"/>
      <c r="AL58" s="355"/>
      <c r="AM58" s="356"/>
      <c r="AN58" s="40"/>
      <c r="AO58" s="40"/>
      <c r="AP58" s="40"/>
      <c r="AQ58" s="40"/>
      <c r="AR58" s="40"/>
      <c r="AS58" s="40"/>
      <c r="AT58" s="40"/>
      <c r="AU58" s="40"/>
      <c r="AV58" s="40"/>
      <c r="AW58" s="40"/>
      <c r="AX58" s="40"/>
      <c r="AY58" s="40"/>
      <c r="AZ58" s="40"/>
      <c r="BA58" s="40"/>
      <c r="BB58" s="40"/>
      <c r="BC58" s="40"/>
      <c r="BD58" s="40"/>
      <c r="BE58" s="40"/>
      <c r="BF58" s="40"/>
      <c r="BG58" s="40"/>
      <c r="BH58" s="40"/>
      <c r="BI58" s="40"/>
      <c r="BJ58" s="40"/>
      <c r="BK58" s="40"/>
      <c r="BL58" s="40"/>
      <c r="BM58" s="40"/>
      <c r="BN58" s="40"/>
      <c r="BO58" s="40"/>
      <c r="BP58" s="40"/>
      <c r="BQ58" s="40"/>
      <c r="BR58" s="40"/>
      <c r="BS58" s="40"/>
      <c r="BT58" s="40"/>
      <c r="BU58" s="40"/>
      <c r="BV58" s="40"/>
      <c r="BW58" s="40"/>
      <c r="BX58" s="40"/>
      <c r="BY58" s="40"/>
      <c r="BZ58" s="40"/>
      <c r="CA58" s="40"/>
      <c r="CB58" s="40"/>
    </row>
    <row r="59" spans="1:80" x14ac:dyDescent="0.25">
      <c r="A59" s="40"/>
      <c r="B59" s="40"/>
      <c r="C59" s="40"/>
      <c r="D59" s="40"/>
      <c r="E59" s="40"/>
      <c r="F59" s="40"/>
      <c r="G59" s="40"/>
      <c r="H59" s="40"/>
      <c r="I59" s="40"/>
      <c r="J59" s="354"/>
      <c r="K59" s="355"/>
      <c r="L59" s="355"/>
      <c r="M59" s="355"/>
      <c r="N59" s="355"/>
      <c r="O59" s="356"/>
      <c r="P59" s="354"/>
      <c r="Q59" s="355"/>
      <c r="R59" s="355"/>
      <c r="S59" s="355"/>
      <c r="T59" s="355"/>
      <c r="U59" s="356"/>
      <c r="V59" s="354"/>
      <c r="W59" s="355"/>
      <c r="X59" s="355"/>
      <c r="Y59" s="355"/>
      <c r="Z59" s="355"/>
      <c r="AA59" s="356"/>
      <c r="AB59" s="354"/>
      <c r="AC59" s="355"/>
      <c r="AD59" s="355"/>
      <c r="AE59" s="355"/>
      <c r="AF59" s="355"/>
      <c r="AG59" s="356"/>
      <c r="AH59" s="354"/>
      <c r="AI59" s="355"/>
      <c r="AJ59" s="355"/>
      <c r="AK59" s="355"/>
      <c r="AL59" s="355"/>
      <c r="AM59" s="356"/>
      <c r="AN59" s="40"/>
      <c r="AO59" s="40"/>
      <c r="AP59" s="40"/>
      <c r="AQ59" s="40"/>
      <c r="AR59" s="40"/>
      <c r="AS59" s="40"/>
      <c r="AT59" s="40"/>
      <c r="AU59" s="40"/>
      <c r="AV59" s="40"/>
      <c r="AW59" s="40"/>
      <c r="AX59" s="40"/>
      <c r="AY59" s="40"/>
      <c r="AZ59" s="40"/>
      <c r="BA59" s="40"/>
      <c r="BB59" s="40"/>
      <c r="BC59" s="40"/>
      <c r="BD59" s="40"/>
      <c r="BE59" s="40"/>
      <c r="BF59" s="40"/>
      <c r="BG59" s="40"/>
      <c r="BH59" s="40"/>
      <c r="BI59" s="40"/>
      <c r="BJ59" s="40"/>
      <c r="BK59" s="40"/>
      <c r="BL59" s="40"/>
      <c r="BM59" s="40"/>
      <c r="BN59" s="40"/>
      <c r="BO59" s="40"/>
      <c r="BP59" s="40"/>
      <c r="BQ59" s="40"/>
      <c r="BR59" s="40"/>
      <c r="BS59" s="40"/>
      <c r="BT59" s="40"/>
      <c r="BU59" s="40"/>
      <c r="BV59" s="40"/>
      <c r="BW59" s="40"/>
      <c r="BX59" s="40"/>
      <c r="BY59" s="40"/>
      <c r="BZ59" s="40"/>
      <c r="CA59" s="40"/>
      <c r="CB59" s="40"/>
    </row>
    <row r="60" spans="1:80" x14ac:dyDescent="0.25">
      <c r="A60" s="40"/>
      <c r="B60" s="40"/>
      <c r="C60" s="40"/>
      <c r="D60" s="40"/>
      <c r="E60" s="40"/>
      <c r="F60" s="40"/>
      <c r="G60" s="40"/>
      <c r="H60" s="40"/>
      <c r="I60" s="40"/>
      <c r="J60" s="354"/>
      <c r="K60" s="355"/>
      <c r="L60" s="355"/>
      <c r="M60" s="355"/>
      <c r="N60" s="355"/>
      <c r="O60" s="356"/>
      <c r="P60" s="354"/>
      <c r="Q60" s="355"/>
      <c r="R60" s="355"/>
      <c r="S60" s="355"/>
      <c r="T60" s="355"/>
      <c r="U60" s="356"/>
      <c r="V60" s="354"/>
      <c r="W60" s="355"/>
      <c r="X60" s="355"/>
      <c r="Y60" s="355"/>
      <c r="Z60" s="355"/>
      <c r="AA60" s="356"/>
      <c r="AB60" s="354"/>
      <c r="AC60" s="355"/>
      <c r="AD60" s="355"/>
      <c r="AE60" s="355"/>
      <c r="AF60" s="355"/>
      <c r="AG60" s="356"/>
      <c r="AH60" s="354"/>
      <c r="AI60" s="355"/>
      <c r="AJ60" s="355"/>
      <c r="AK60" s="355"/>
      <c r="AL60" s="355"/>
      <c r="AM60" s="356"/>
      <c r="AN60" s="40"/>
      <c r="AO60" s="40"/>
      <c r="AP60" s="40"/>
      <c r="AQ60" s="40"/>
      <c r="AR60" s="40"/>
      <c r="AS60" s="40"/>
      <c r="AT60" s="40"/>
      <c r="AU60" s="40"/>
      <c r="AV60" s="40"/>
      <c r="AW60" s="40"/>
      <c r="AX60" s="40"/>
      <c r="AY60" s="40"/>
      <c r="AZ60" s="40"/>
      <c r="BA60" s="40"/>
      <c r="BB60" s="40"/>
      <c r="BC60" s="40"/>
      <c r="BD60" s="40"/>
      <c r="BE60" s="40"/>
      <c r="BF60" s="40"/>
      <c r="BG60" s="40"/>
      <c r="BH60" s="40"/>
      <c r="BI60" s="40"/>
      <c r="BJ60" s="40"/>
      <c r="BK60" s="40"/>
      <c r="BL60" s="40"/>
      <c r="BM60" s="40"/>
      <c r="BN60" s="40"/>
      <c r="BO60" s="40"/>
      <c r="BP60" s="40"/>
      <c r="BQ60" s="40"/>
      <c r="BR60" s="40"/>
      <c r="BS60" s="40"/>
      <c r="BT60" s="40"/>
      <c r="BU60" s="40"/>
      <c r="BV60" s="40"/>
      <c r="BW60" s="40"/>
      <c r="BX60" s="40"/>
      <c r="BY60" s="40"/>
      <c r="BZ60" s="40"/>
      <c r="CA60" s="40"/>
      <c r="CB60" s="40"/>
    </row>
    <row r="61" spans="1:80" ht="15.75" thickBot="1" x14ac:dyDescent="0.3">
      <c r="A61" s="40"/>
      <c r="B61" s="40"/>
      <c r="C61" s="40"/>
      <c r="D61" s="40"/>
      <c r="E61" s="40"/>
      <c r="F61" s="40"/>
      <c r="G61" s="40"/>
      <c r="H61" s="40"/>
      <c r="I61" s="40"/>
      <c r="J61" s="357"/>
      <c r="K61" s="358"/>
      <c r="L61" s="358"/>
      <c r="M61" s="358"/>
      <c r="N61" s="358"/>
      <c r="O61" s="359"/>
      <c r="P61" s="357"/>
      <c r="Q61" s="358"/>
      <c r="R61" s="358"/>
      <c r="S61" s="358"/>
      <c r="T61" s="358"/>
      <c r="U61" s="359"/>
      <c r="V61" s="357"/>
      <c r="W61" s="358"/>
      <c r="X61" s="358"/>
      <c r="Y61" s="358"/>
      <c r="Z61" s="358"/>
      <c r="AA61" s="359"/>
      <c r="AB61" s="357"/>
      <c r="AC61" s="358"/>
      <c r="AD61" s="358"/>
      <c r="AE61" s="358"/>
      <c r="AF61" s="358"/>
      <c r="AG61" s="359"/>
      <c r="AH61" s="357"/>
      <c r="AI61" s="358"/>
      <c r="AJ61" s="358"/>
      <c r="AK61" s="358"/>
      <c r="AL61" s="358"/>
      <c r="AM61" s="359"/>
      <c r="AN61" s="40"/>
      <c r="AO61" s="40"/>
      <c r="AP61" s="40"/>
      <c r="AQ61" s="40"/>
      <c r="AR61" s="40"/>
      <c r="AS61" s="40"/>
      <c r="AT61" s="40"/>
      <c r="AU61" s="40"/>
      <c r="AV61" s="40"/>
      <c r="AW61" s="40"/>
      <c r="AX61" s="40"/>
      <c r="AY61" s="40"/>
      <c r="AZ61" s="40"/>
      <c r="BA61" s="40"/>
      <c r="BB61" s="40"/>
      <c r="BC61" s="40"/>
      <c r="BD61" s="40"/>
      <c r="BE61" s="40"/>
      <c r="BF61" s="40"/>
      <c r="BG61" s="40"/>
      <c r="BH61" s="40"/>
      <c r="BI61" s="40"/>
      <c r="BJ61" s="40"/>
      <c r="BK61" s="40"/>
      <c r="BL61" s="40"/>
      <c r="BM61" s="40"/>
      <c r="BN61" s="40"/>
      <c r="BO61" s="40"/>
      <c r="BP61" s="40"/>
      <c r="BQ61" s="40"/>
      <c r="BR61" s="40"/>
      <c r="BS61" s="40"/>
      <c r="BT61" s="40"/>
      <c r="BU61" s="40"/>
      <c r="BV61" s="40"/>
      <c r="BW61" s="40"/>
      <c r="BX61" s="40"/>
      <c r="BY61" s="40"/>
      <c r="BZ61" s="40"/>
      <c r="CA61" s="40"/>
      <c r="CB61" s="40"/>
    </row>
    <row r="62" spans="1:80" x14ac:dyDescent="0.25">
      <c r="A62" s="40"/>
      <c r="B62" s="40"/>
      <c r="C62" s="40"/>
      <c r="D62" s="40"/>
      <c r="E62" s="40"/>
      <c r="F62" s="40"/>
      <c r="G62" s="40"/>
      <c r="H62" s="40"/>
      <c r="I62" s="40"/>
      <c r="J62" s="40"/>
      <c r="K62" s="40"/>
      <c r="L62" s="40"/>
      <c r="M62" s="40"/>
      <c r="N62" s="40"/>
      <c r="O62" s="40"/>
      <c r="P62" s="40"/>
      <c r="Q62" s="40"/>
      <c r="R62" s="40"/>
      <c r="S62" s="40"/>
      <c r="T62" s="40"/>
      <c r="U62" s="40"/>
      <c r="V62" s="40"/>
      <c r="W62" s="40"/>
      <c r="X62" s="40"/>
      <c r="Y62" s="40"/>
      <c r="Z62" s="40"/>
      <c r="AA62" s="40"/>
      <c r="AB62" s="40"/>
      <c r="AC62" s="40"/>
      <c r="AD62" s="40"/>
      <c r="AE62" s="40"/>
      <c r="AF62" s="40"/>
      <c r="AG62" s="40"/>
      <c r="AH62" s="40"/>
      <c r="AI62" s="40"/>
      <c r="AJ62" s="40"/>
      <c r="AK62" s="40"/>
      <c r="AL62" s="40"/>
      <c r="AM62" s="40"/>
      <c r="AN62" s="40"/>
      <c r="AO62" s="40"/>
      <c r="AP62" s="40"/>
      <c r="AQ62" s="40"/>
      <c r="AR62" s="40"/>
      <c r="AS62" s="40"/>
      <c r="AT62" s="40"/>
      <c r="AU62" s="40"/>
      <c r="AV62" s="40"/>
      <c r="AW62" s="40"/>
      <c r="AX62" s="40"/>
      <c r="AY62" s="40"/>
      <c r="AZ62" s="40"/>
      <c r="BA62" s="40"/>
      <c r="BB62" s="40"/>
      <c r="BC62" s="40"/>
      <c r="BD62" s="40"/>
      <c r="BE62" s="40"/>
      <c r="BF62" s="40"/>
      <c r="BG62" s="40"/>
      <c r="BH62" s="40"/>
    </row>
    <row r="63" spans="1:80" ht="15" customHeight="1" x14ac:dyDescent="0.25">
      <c r="A63" s="40"/>
      <c r="B63" s="41"/>
      <c r="C63" s="41"/>
      <c r="D63" s="41"/>
      <c r="E63" s="41"/>
      <c r="F63" s="41"/>
      <c r="G63" s="41"/>
      <c r="H63" s="41"/>
      <c r="I63" s="41"/>
      <c r="J63" s="41"/>
      <c r="K63" s="41"/>
      <c r="L63" s="41"/>
      <c r="M63" s="41"/>
      <c r="N63" s="41"/>
      <c r="O63" s="41"/>
      <c r="P63" s="41"/>
      <c r="Q63" s="41"/>
      <c r="R63" s="41"/>
      <c r="S63" s="41"/>
      <c r="T63" s="41"/>
      <c r="U63" s="41"/>
      <c r="V63" s="41"/>
      <c r="W63" s="41"/>
      <c r="X63" s="41"/>
      <c r="Y63" s="41"/>
      <c r="Z63" s="41"/>
      <c r="AA63" s="41"/>
      <c r="AB63" s="41"/>
      <c r="AC63" s="41"/>
      <c r="AD63" s="41"/>
      <c r="AE63" s="41"/>
      <c r="AF63" s="41"/>
      <c r="AG63" s="41"/>
      <c r="AH63" s="41"/>
      <c r="AI63" s="41"/>
      <c r="AJ63" s="41"/>
      <c r="AK63" s="41"/>
      <c r="AL63" s="41"/>
      <c r="AM63" s="41"/>
      <c r="AN63" s="41"/>
      <c r="AO63" s="41"/>
      <c r="AP63" s="41"/>
      <c r="AQ63" s="41"/>
      <c r="AR63" s="41"/>
      <c r="AS63" s="41"/>
      <c r="AT63" s="41"/>
      <c r="AU63" s="40"/>
      <c r="AV63" s="40"/>
      <c r="AW63" s="40"/>
      <c r="AX63" s="40"/>
      <c r="AY63" s="40"/>
      <c r="AZ63" s="40"/>
      <c r="BA63" s="40"/>
      <c r="BB63" s="40"/>
      <c r="BC63" s="40"/>
      <c r="BD63" s="40"/>
      <c r="BE63" s="40"/>
      <c r="BF63" s="40"/>
      <c r="BG63" s="40"/>
      <c r="BH63" s="40"/>
    </row>
    <row r="64" spans="1:80" ht="15" customHeight="1" x14ac:dyDescent="0.25">
      <c r="A64" s="40"/>
      <c r="B64" s="41"/>
      <c r="C64" s="41"/>
      <c r="D64" s="41"/>
      <c r="E64" s="41"/>
      <c r="F64" s="41"/>
      <c r="G64" s="41"/>
      <c r="H64" s="41"/>
      <c r="I64" s="41"/>
      <c r="J64" s="41"/>
      <c r="K64" s="41"/>
      <c r="L64" s="41"/>
      <c r="M64" s="41"/>
      <c r="N64" s="41"/>
      <c r="O64" s="41"/>
      <c r="P64" s="41"/>
      <c r="Q64" s="41"/>
      <c r="R64" s="41"/>
      <c r="S64" s="41"/>
      <c r="T64" s="41"/>
      <c r="U64" s="41"/>
      <c r="V64" s="41"/>
      <c r="W64" s="41"/>
      <c r="X64" s="41"/>
      <c r="Y64" s="41"/>
      <c r="Z64" s="41"/>
      <c r="AA64" s="41"/>
      <c r="AB64" s="41"/>
      <c r="AC64" s="41"/>
      <c r="AD64" s="41"/>
      <c r="AE64" s="41"/>
      <c r="AF64" s="41"/>
      <c r="AG64" s="41"/>
      <c r="AH64" s="41"/>
      <c r="AI64" s="41"/>
      <c r="AJ64" s="41"/>
      <c r="AK64" s="41"/>
      <c r="AL64" s="41"/>
      <c r="AM64" s="41"/>
      <c r="AN64" s="41"/>
      <c r="AO64" s="41"/>
      <c r="AP64" s="41"/>
      <c r="AQ64" s="41"/>
      <c r="AR64" s="41"/>
      <c r="AS64" s="41"/>
      <c r="AT64" s="41"/>
      <c r="AU64" s="40"/>
      <c r="AV64" s="40"/>
      <c r="AW64" s="40"/>
      <c r="AX64" s="40"/>
      <c r="AY64" s="40"/>
      <c r="AZ64" s="40"/>
      <c r="BA64" s="40"/>
      <c r="BB64" s="40"/>
      <c r="BC64" s="40"/>
      <c r="BD64" s="40"/>
      <c r="BE64" s="40"/>
      <c r="BF64" s="40"/>
      <c r="BG64" s="40"/>
      <c r="BH64" s="40"/>
    </row>
    <row r="65" spans="1:60" x14ac:dyDescent="0.25">
      <c r="A65" s="40"/>
      <c r="B65" s="40"/>
      <c r="C65" s="40"/>
      <c r="D65" s="40"/>
      <c r="E65" s="40"/>
      <c r="F65" s="40"/>
      <c r="G65" s="40"/>
      <c r="H65" s="40"/>
      <c r="I65" s="40"/>
      <c r="J65" s="40"/>
      <c r="K65" s="40"/>
      <c r="L65" s="40"/>
      <c r="M65" s="40"/>
      <c r="N65" s="40"/>
      <c r="O65" s="40"/>
      <c r="P65" s="40"/>
      <c r="Q65" s="40"/>
      <c r="R65" s="40"/>
      <c r="S65" s="40"/>
      <c r="T65" s="40"/>
      <c r="U65" s="40"/>
      <c r="V65" s="40"/>
      <c r="W65" s="40"/>
      <c r="X65" s="40"/>
      <c r="Y65" s="40"/>
      <c r="Z65" s="40"/>
      <c r="AA65" s="40"/>
      <c r="AB65" s="40"/>
      <c r="AC65" s="40"/>
      <c r="AD65" s="40"/>
      <c r="AE65" s="40"/>
      <c r="AF65" s="40"/>
      <c r="AG65" s="40"/>
      <c r="AH65" s="40"/>
      <c r="AI65" s="40"/>
      <c r="AJ65" s="40"/>
      <c r="AK65" s="40"/>
      <c r="AL65" s="40"/>
      <c r="AM65" s="40"/>
      <c r="AN65" s="40"/>
      <c r="AO65" s="40"/>
      <c r="AP65" s="40"/>
      <c r="AQ65" s="40"/>
      <c r="AR65" s="40"/>
      <c r="AS65" s="40"/>
      <c r="AT65" s="40"/>
      <c r="AU65" s="40"/>
      <c r="AV65" s="40"/>
      <c r="AW65" s="40"/>
      <c r="AX65" s="40"/>
      <c r="AY65" s="40"/>
      <c r="AZ65" s="40"/>
      <c r="BA65" s="40"/>
      <c r="BB65" s="40"/>
      <c r="BC65" s="40"/>
      <c r="BD65" s="40"/>
      <c r="BE65" s="40"/>
      <c r="BF65" s="40"/>
      <c r="BG65" s="40"/>
      <c r="BH65" s="40"/>
    </row>
    <row r="66" spans="1:60" x14ac:dyDescent="0.25">
      <c r="A66" s="40"/>
      <c r="B66" s="40"/>
      <c r="C66" s="40"/>
      <c r="D66" s="40"/>
      <c r="E66" s="40"/>
      <c r="F66" s="40"/>
      <c r="G66" s="40"/>
      <c r="H66" s="40"/>
      <c r="I66" s="40"/>
      <c r="J66" s="40"/>
      <c r="K66" s="40"/>
      <c r="L66" s="40"/>
      <c r="M66" s="40"/>
      <c r="N66" s="40"/>
      <c r="O66" s="40"/>
      <c r="P66" s="40"/>
      <c r="Q66" s="40"/>
      <c r="R66" s="40"/>
      <c r="S66" s="40"/>
      <c r="T66" s="40"/>
      <c r="U66" s="40"/>
      <c r="V66" s="40"/>
      <c r="W66" s="40"/>
      <c r="X66" s="40"/>
      <c r="Y66" s="40"/>
      <c r="Z66" s="40"/>
      <c r="AA66" s="40"/>
      <c r="AB66" s="40"/>
      <c r="AC66" s="40"/>
      <c r="AD66" s="40"/>
      <c r="AE66" s="40"/>
      <c r="AF66" s="40"/>
      <c r="AG66" s="40"/>
      <c r="AH66" s="40"/>
      <c r="AI66" s="40"/>
      <c r="AJ66" s="40"/>
      <c r="AK66" s="40"/>
      <c r="AL66" s="40"/>
      <c r="AM66" s="40"/>
      <c r="AN66" s="40"/>
      <c r="AO66" s="40"/>
      <c r="AP66" s="40"/>
      <c r="AQ66" s="40"/>
      <c r="AR66" s="40"/>
      <c r="AS66" s="40"/>
      <c r="AT66" s="40"/>
      <c r="AU66" s="40"/>
      <c r="AV66" s="40"/>
      <c r="AW66" s="40"/>
      <c r="AX66" s="40"/>
      <c r="AY66" s="40"/>
      <c r="AZ66" s="40"/>
      <c r="BA66" s="40"/>
      <c r="BB66" s="40"/>
      <c r="BC66" s="40"/>
      <c r="BD66" s="40"/>
      <c r="BE66" s="40"/>
      <c r="BF66" s="40"/>
      <c r="BG66" s="40"/>
      <c r="BH66" s="40"/>
    </row>
    <row r="67" spans="1:60" x14ac:dyDescent="0.25">
      <c r="A67" s="40"/>
      <c r="B67" s="40"/>
      <c r="C67" s="40"/>
      <c r="D67" s="40"/>
      <c r="E67" s="40"/>
      <c r="F67" s="40"/>
      <c r="G67" s="40"/>
      <c r="H67" s="40"/>
      <c r="I67" s="40"/>
      <c r="J67" s="40"/>
      <c r="K67" s="40"/>
      <c r="L67" s="40"/>
      <c r="M67" s="40"/>
      <c r="N67" s="40"/>
      <c r="O67" s="40"/>
      <c r="P67" s="40"/>
      <c r="Q67" s="40"/>
      <c r="R67" s="40"/>
      <c r="S67" s="40"/>
      <c r="T67" s="40"/>
      <c r="U67" s="40"/>
      <c r="V67" s="40"/>
      <c r="W67" s="40"/>
      <c r="X67" s="40"/>
      <c r="Y67" s="40"/>
      <c r="Z67" s="40"/>
      <c r="AA67" s="40"/>
      <c r="AB67" s="40"/>
      <c r="AC67" s="40"/>
      <c r="AD67" s="40"/>
      <c r="AE67" s="40"/>
      <c r="AF67" s="40"/>
      <c r="AG67" s="40"/>
      <c r="AH67" s="40"/>
      <c r="AI67" s="40"/>
      <c r="AJ67" s="40"/>
      <c r="AK67" s="40"/>
      <c r="AL67" s="40"/>
      <c r="AM67" s="40"/>
      <c r="AN67" s="40"/>
      <c r="AO67" s="40"/>
      <c r="AP67" s="40"/>
      <c r="AQ67" s="40"/>
      <c r="AR67" s="40"/>
      <c r="AS67" s="40"/>
      <c r="AT67" s="40"/>
      <c r="AU67" s="40"/>
      <c r="AV67" s="40"/>
      <c r="AW67" s="40"/>
      <c r="AX67" s="40"/>
      <c r="AY67" s="40"/>
      <c r="AZ67" s="40"/>
      <c r="BA67" s="40"/>
      <c r="BB67" s="40"/>
      <c r="BC67" s="40"/>
      <c r="BD67" s="40"/>
      <c r="BE67" s="40"/>
      <c r="BF67" s="40"/>
      <c r="BG67" s="40"/>
      <c r="BH67" s="40"/>
    </row>
    <row r="68" spans="1:60" x14ac:dyDescent="0.25">
      <c r="A68" s="40"/>
      <c r="B68" s="40"/>
      <c r="C68" s="40"/>
      <c r="D68" s="40"/>
      <c r="E68" s="40"/>
      <c r="F68" s="40"/>
      <c r="G68" s="40"/>
      <c r="H68" s="40"/>
      <c r="I68" s="40"/>
      <c r="J68" s="40"/>
      <c r="K68" s="40"/>
      <c r="L68" s="40"/>
      <c r="M68" s="40"/>
      <c r="N68" s="40"/>
      <c r="O68" s="40"/>
      <c r="P68" s="40"/>
      <c r="Q68" s="40"/>
      <c r="R68" s="40"/>
      <c r="S68" s="40"/>
      <c r="T68" s="40"/>
      <c r="U68" s="40"/>
      <c r="V68" s="40"/>
      <c r="W68" s="40"/>
      <c r="X68" s="40"/>
      <c r="Y68" s="40"/>
      <c r="Z68" s="40"/>
      <c r="AA68" s="40"/>
      <c r="AB68" s="40"/>
      <c r="AC68" s="40"/>
      <c r="AD68" s="40"/>
      <c r="AE68" s="40"/>
      <c r="AF68" s="40"/>
      <c r="AG68" s="40"/>
      <c r="AH68" s="40"/>
      <c r="AI68" s="40"/>
      <c r="AJ68" s="40"/>
      <c r="AK68" s="40"/>
      <c r="AL68" s="40"/>
      <c r="AM68" s="40"/>
      <c r="AN68" s="40"/>
      <c r="AO68" s="40"/>
      <c r="AP68" s="40"/>
      <c r="AQ68" s="40"/>
      <c r="AR68" s="40"/>
      <c r="AS68" s="40"/>
      <c r="AT68" s="40"/>
      <c r="AU68" s="40"/>
      <c r="AV68" s="40"/>
      <c r="AW68" s="40"/>
      <c r="AX68" s="40"/>
      <c r="AY68" s="40"/>
      <c r="AZ68" s="40"/>
      <c r="BA68" s="40"/>
      <c r="BB68" s="40"/>
      <c r="BC68" s="40"/>
      <c r="BD68" s="40"/>
      <c r="BE68" s="40"/>
      <c r="BF68" s="40"/>
      <c r="BG68" s="40"/>
      <c r="BH68" s="40"/>
    </row>
    <row r="69" spans="1:60" x14ac:dyDescent="0.25">
      <c r="A69" s="40"/>
      <c r="B69" s="40"/>
      <c r="C69" s="40"/>
      <c r="D69" s="40"/>
      <c r="E69" s="40"/>
      <c r="F69" s="40"/>
      <c r="G69" s="40"/>
      <c r="H69" s="40"/>
      <c r="I69" s="40"/>
      <c r="J69" s="40"/>
      <c r="K69" s="40"/>
      <c r="L69" s="40"/>
      <c r="M69" s="40"/>
      <c r="N69" s="40"/>
      <c r="O69" s="40"/>
      <c r="P69" s="40"/>
      <c r="Q69" s="40"/>
      <c r="R69" s="40"/>
      <c r="S69" s="40"/>
      <c r="T69" s="40"/>
      <c r="U69" s="40"/>
      <c r="V69" s="40"/>
      <c r="W69" s="40"/>
      <c r="X69" s="40"/>
      <c r="Y69" s="40"/>
      <c r="Z69" s="40"/>
      <c r="AA69" s="40"/>
      <c r="AB69" s="40"/>
      <c r="AC69" s="40"/>
      <c r="AD69" s="40"/>
      <c r="AE69" s="40"/>
      <c r="AF69" s="40"/>
      <c r="AG69" s="40"/>
      <c r="AH69" s="40"/>
      <c r="AI69" s="40"/>
      <c r="AJ69" s="40"/>
      <c r="AK69" s="40"/>
      <c r="AL69" s="40"/>
      <c r="AM69" s="40"/>
      <c r="AN69" s="40"/>
      <c r="AO69" s="40"/>
      <c r="AP69" s="40"/>
      <c r="AQ69" s="40"/>
      <c r="AR69" s="40"/>
      <c r="AS69" s="40"/>
      <c r="AT69" s="40"/>
      <c r="AU69" s="40"/>
      <c r="AV69" s="40"/>
      <c r="AW69" s="40"/>
      <c r="AX69" s="40"/>
      <c r="AY69" s="40"/>
      <c r="AZ69" s="40"/>
      <c r="BA69" s="40"/>
      <c r="BB69" s="40"/>
      <c r="BC69" s="40"/>
      <c r="BD69" s="40"/>
      <c r="BE69" s="40"/>
      <c r="BF69" s="40"/>
      <c r="BG69" s="40"/>
      <c r="BH69" s="40"/>
    </row>
    <row r="70" spans="1:60" x14ac:dyDescent="0.25">
      <c r="A70" s="40"/>
      <c r="B70" s="40"/>
      <c r="C70" s="40"/>
      <c r="D70" s="40"/>
      <c r="E70" s="40"/>
      <c r="F70" s="40"/>
      <c r="G70" s="40"/>
      <c r="H70" s="40"/>
      <c r="I70" s="40"/>
      <c r="J70" s="40"/>
      <c r="K70" s="40"/>
      <c r="L70" s="40"/>
      <c r="M70" s="40"/>
      <c r="N70" s="40"/>
      <c r="O70" s="40"/>
      <c r="P70" s="40"/>
      <c r="Q70" s="40"/>
      <c r="R70" s="40"/>
      <c r="S70" s="40"/>
      <c r="T70" s="40"/>
      <c r="U70" s="40"/>
      <c r="V70" s="40"/>
      <c r="W70" s="40"/>
      <c r="X70" s="40"/>
      <c r="Y70" s="40"/>
      <c r="Z70" s="40"/>
      <c r="AA70" s="40"/>
      <c r="AB70" s="40"/>
      <c r="AC70" s="40"/>
      <c r="AD70" s="40"/>
      <c r="AE70" s="40"/>
      <c r="AF70" s="40"/>
      <c r="AG70" s="40"/>
      <c r="AH70" s="40"/>
      <c r="AI70" s="40"/>
      <c r="AJ70" s="40"/>
      <c r="AK70" s="40"/>
      <c r="AL70" s="40"/>
      <c r="AM70" s="40"/>
      <c r="AN70" s="40"/>
      <c r="AO70" s="40"/>
      <c r="AP70" s="40"/>
      <c r="AQ70" s="40"/>
      <c r="AR70" s="40"/>
      <c r="AS70" s="40"/>
      <c r="AT70" s="40"/>
      <c r="AU70" s="40"/>
      <c r="AV70" s="40"/>
      <c r="AW70" s="40"/>
      <c r="AX70" s="40"/>
      <c r="AY70" s="40"/>
      <c r="AZ70" s="40"/>
      <c r="BA70" s="40"/>
      <c r="BB70" s="40"/>
      <c r="BC70" s="40"/>
      <c r="BD70" s="40"/>
      <c r="BE70" s="40"/>
      <c r="BF70" s="40"/>
      <c r="BG70" s="40"/>
      <c r="BH70" s="40"/>
    </row>
    <row r="71" spans="1:60" x14ac:dyDescent="0.25">
      <c r="A71" s="40"/>
      <c r="B71" s="40"/>
      <c r="C71" s="40"/>
      <c r="D71" s="40"/>
      <c r="E71" s="40"/>
      <c r="F71" s="40"/>
      <c r="G71" s="40"/>
      <c r="H71" s="40"/>
      <c r="I71" s="40"/>
      <c r="J71" s="40"/>
      <c r="K71" s="40"/>
      <c r="L71" s="40"/>
      <c r="M71" s="40"/>
      <c r="N71" s="40"/>
      <c r="O71" s="40"/>
      <c r="P71" s="40"/>
      <c r="Q71" s="40"/>
      <c r="R71" s="40"/>
      <c r="S71" s="40"/>
      <c r="T71" s="40"/>
      <c r="U71" s="40"/>
      <c r="V71" s="40"/>
      <c r="W71" s="40"/>
      <c r="X71" s="40"/>
      <c r="Y71" s="40"/>
      <c r="Z71" s="40"/>
      <c r="AA71" s="40"/>
      <c r="AB71" s="40"/>
      <c r="AC71" s="40"/>
      <c r="AD71" s="40"/>
      <c r="AE71" s="40"/>
      <c r="AF71" s="40"/>
      <c r="AG71" s="40"/>
      <c r="AH71" s="40"/>
      <c r="AI71" s="40"/>
      <c r="AJ71" s="40"/>
      <c r="AK71" s="40"/>
      <c r="AL71" s="40"/>
      <c r="AM71" s="40"/>
      <c r="AN71" s="40"/>
      <c r="AO71" s="40"/>
      <c r="AP71" s="40"/>
      <c r="AQ71" s="40"/>
      <c r="AR71" s="40"/>
      <c r="AS71" s="40"/>
      <c r="AT71" s="40"/>
      <c r="AU71" s="40"/>
      <c r="AV71" s="40"/>
      <c r="AW71" s="40"/>
      <c r="AX71" s="40"/>
      <c r="AY71" s="40"/>
      <c r="AZ71" s="40"/>
      <c r="BA71" s="40"/>
      <c r="BB71" s="40"/>
      <c r="BC71" s="40"/>
      <c r="BD71" s="40"/>
      <c r="BE71" s="40"/>
      <c r="BF71" s="40"/>
      <c r="BG71" s="40"/>
      <c r="BH71" s="40"/>
    </row>
    <row r="72" spans="1:60" x14ac:dyDescent="0.25">
      <c r="A72" s="40"/>
      <c r="B72" s="40"/>
      <c r="C72" s="40"/>
      <c r="D72" s="40"/>
      <c r="E72" s="40"/>
      <c r="F72" s="40"/>
      <c r="G72" s="40"/>
      <c r="H72" s="40"/>
      <c r="I72" s="40"/>
      <c r="J72" s="40"/>
      <c r="K72" s="40"/>
      <c r="L72" s="40"/>
      <c r="M72" s="40"/>
      <c r="N72" s="40"/>
      <c r="O72" s="40"/>
      <c r="P72" s="40"/>
      <c r="Q72" s="40"/>
      <c r="R72" s="40"/>
      <c r="S72" s="40"/>
      <c r="T72" s="40"/>
      <c r="U72" s="40"/>
      <c r="V72" s="40"/>
      <c r="W72" s="40"/>
      <c r="X72" s="40"/>
      <c r="Y72" s="40"/>
      <c r="Z72" s="40"/>
      <c r="AA72" s="40"/>
      <c r="AB72" s="40"/>
      <c r="AC72" s="40"/>
      <c r="AD72" s="40"/>
      <c r="AE72" s="40"/>
      <c r="AF72" s="40"/>
      <c r="AG72" s="40"/>
      <c r="AH72" s="40"/>
      <c r="AI72" s="40"/>
      <c r="AJ72" s="40"/>
      <c r="AK72" s="40"/>
      <c r="AL72" s="40"/>
      <c r="AM72" s="40"/>
      <c r="AN72" s="40"/>
      <c r="AO72" s="40"/>
      <c r="AP72" s="40"/>
      <c r="AQ72" s="40"/>
      <c r="AR72" s="40"/>
      <c r="AS72" s="40"/>
      <c r="AT72" s="40"/>
      <c r="AU72" s="40"/>
      <c r="AV72" s="40"/>
      <c r="AW72" s="40"/>
      <c r="AX72" s="40"/>
      <c r="AY72" s="40"/>
      <c r="AZ72" s="40"/>
      <c r="BA72" s="40"/>
      <c r="BB72" s="40"/>
      <c r="BC72" s="40"/>
      <c r="BD72" s="40"/>
      <c r="BE72" s="40"/>
      <c r="BF72" s="40"/>
      <c r="BG72" s="40"/>
      <c r="BH72" s="40"/>
    </row>
    <row r="73" spans="1:60" x14ac:dyDescent="0.25">
      <c r="A73" s="40"/>
      <c r="B73" s="40"/>
      <c r="C73" s="40"/>
      <c r="D73" s="40"/>
      <c r="E73" s="40"/>
      <c r="F73" s="40"/>
      <c r="G73" s="40"/>
      <c r="H73" s="40"/>
      <c r="I73" s="40"/>
      <c r="J73" s="40"/>
      <c r="K73" s="40"/>
      <c r="L73" s="40"/>
      <c r="M73" s="40"/>
      <c r="N73" s="40"/>
      <c r="O73" s="40"/>
      <c r="P73" s="40"/>
      <c r="Q73" s="40"/>
      <c r="R73" s="40"/>
      <c r="S73" s="40"/>
      <c r="T73" s="40"/>
      <c r="U73" s="40"/>
      <c r="V73" s="40"/>
      <c r="W73" s="40"/>
      <c r="X73" s="40"/>
      <c r="Y73" s="40"/>
      <c r="Z73" s="40"/>
      <c r="AA73" s="40"/>
      <c r="AB73" s="40"/>
      <c r="AC73" s="40"/>
      <c r="AD73" s="40"/>
      <c r="AE73" s="40"/>
      <c r="AF73" s="40"/>
      <c r="AG73" s="40"/>
      <c r="AH73" s="40"/>
      <c r="AI73" s="40"/>
      <c r="AJ73" s="40"/>
      <c r="AK73" s="40"/>
      <c r="AL73" s="40"/>
      <c r="AM73" s="40"/>
      <c r="AN73" s="40"/>
      <c r="AO73" s="40"/>
      <c r="AP73" s="40"/>
      <c r="AQ73" s="40"/>
      <c r="AR73" s="40"/>
      <c r="AS73" s="40"/>
      <c r="AT73" s="40"/>
      <c r="AU73" s="40"/>
      <c r="AV73" s="40"/>
      <c r="AW73" s="40"/>
      <c r="AX73" s="40"/>
      <c r="AY73" s="40"/>
      <c r="AZ73" s="40"/>
      <c r="BA73" s="40"/>
      <c r="BB73" s="40"/>
      <c r="BC73" s="40"/>
      <c r="BD73" s="40"/>
      <c r="BE73" s="40"/>
      <c r="BF73" s="40"/>
      <c r="BG73" s="40"/>
      <c r="BH73" s="40"/>
    </row>
    <row r="74" spans="1:60" x14ac:dyDescent="0.25">
      <c r="A74" s="40"/>
      <c r="B74" s="40"/>
      <c r="C74" s="40"/>
      <c r="D74" s="40"/>
      <c r="E74" s="40"/>
      <c r="F74" s="40"/>
      <c r="G74" s="40"/>
      <c r="H74" s="40"/>
      <c r="I74" s="40"/>
      <c r="J74" s="40"/>
      <c r="K74" s="40"/>
      <c r="L74" s="40"/>
      <c r="M74" s="40"/>
      <c r="N74" s="40"/>
      <c r="O74" s="40"/>
      <c r="P74" s="40"/>
      <c r="Q74" s="40"/>
      <c r="R74" s="40"/>
      <c r="S74" s="40"/>
      <c r="T74" s="40"/>
      <c r="U74" s="40"/>
      <c r="V74" s="40"/>
      <c r="W74" s="40"/>
      <c r="X74" s="40"/>
      <c r="Y74" s="40"/>
      <c r="Z74" s="40"/>
      <c r="AA74" s="40"/>
      <c r="AB74" s="40"/>
      <c r="AC74" s="40"/>
      <c r="AD74" s="40"/>
      <c r="AE74" s="40"/>
      <c r="AF74" s="40"/>
      <c r="AG74" s="40"/>
      <c r="AH74" s="40"/>
      <c r="AI74" s="40"/>
      <c r="AJ74" s="40"/>
      <c r="AK74" s="40"/>
      <c r="AL74" s="40"/>
      <c r="AM74" s="40"/>
      <c r="AN74" s="40"/>
      <c r="AO74" s="40"/>
      <c r="AP74" s="40"/>
      <c r="AQ74" s="40"/>
      <c r="AR74" s="40"/>
      <c r="AS74" s="40"/>
      <c r="AT74" s="40"/>
      <c r="AU74" s="40"/>
      <c r="AV74" s="40"/>
      <c r="AW74" s="40"/>
      <c r="AX74" s="40"/>
      <c r="AY74" s="40"/>
      <c r="AZ74" s="40"/>
      <c r="BA74" s="40"/>
      <c r="BB74" s="40"/>
      <c r="BC74" s="40"/>
      <c r="BD74" s="40"/>
      <c r="BE74" s="40"/>
      <c r="BF74" s="40"/>
      <c r="BG74" s="40"/>
      <c r="BH74" s="40"/>
    </row>
    <row r="75" spans="1:60" x14ac:dyDescent="0.25">
      <c r="A75" s="40"/>
      <c r="B75" s="40"/>
      <c r="C75" s="40"/>
      <c r="D75" s="40"/>
      <c r="E75" s="40"/>
      <c r="F75" s="40"/>
      <c r="G75" s="40"/>
      <c r="H75" s="40"/>
      <c r="I75" s="40"/>
      <c r="J75" s="40"/>
      <c r="K75" s="40"/>
      <c r="L75" s="40"/>
      <c r="M75" s="40"/>
      <c r="N75" s="40"/>
      <c r="O75" s="40"/>
      <c r="P75" s="40"/>
      <c r="Q75" s="40"/>
      <c r="R75" s="40"/>
      <c r="S75" s="40"/>
      <c r="T75" s="40"/>
      <c r="U75" s="40"/>
      <c r="V75" s="40"/>
      <c r="W75" s="40"/>
      <c r="X75" s="40"/>
      <c r="Y75" s="40"/>
      <c r="Z75" s="40"/>
      <c r="AA75" s="40"/>
      <c r="AB75" s="40"/>
      <c r="AC75" s="40"/>
      <c r="AD75" s="40"/>
      <c r="AE75" s="40"/>
      <c r="AF75" s="40"/>
      <c r="AG75" s="40"/>
      <c r="AH75" s="40"/>
      <c r="AI75" s="40"/>
      <c r="AJ75" s="40"/>
      <c r="AK75" s="40"/>
      <c r="AL75" s="40"/>
      <c r="AM75" s="40"/>
      <c r="AN75" s="40"/>
      <c r="AO75" s="40"/>
      <c r="AP75" s="40"/>
      <c r="AQ75" s="40"/>
      <c r="AR75" s="40"/>
      <c r="AS75" s="40"/>
      <c r="AT75" s="40"/>
      <c r="AU75" s="40"/>
      <c r="AV75" s="40"/>
      <c r="AW75" s="40"/>
      <c r="AX75" s="40"/>
      <c r="AY75" s="40"/>
      <c r="AZ75" s="40"/>
      <c r="BA75" s="40"/>
      <c r="BB75" s="40"/>
      <c r="BC75" s="40"/>
      <c r="BD75" s="40"/>
      <c r="BE75" s="40"/>
      <c r="BF75" s="40"/>
      <c r="BG75" s="40"/>
      <c r="BH75" s="40"/>
    </row>
    <row r="76" spans="1:60" x14ac:dyDescent="0.25">
      <c r="A76" s="40"/>
      <c r="B76" s="40"/>
      <c r="C76" s="40"/>
      <c r="D76" s="40"/>
      <c r="E76" s="40"/>
      <c r="F76" s="40"/>
      <c r="G76" s="40"/>
      <c r="H76" s="40"/>
      <c r="I76" s="40"/>
      <c r="J76" s="40"/>
      <c r="K76" s="40"/>
      <c r="L76" s="40"/>
      <c r="M76" s="40"/>
      <c r="N76" s="40"/>
      <c r="O76" s="40"/>
      <c r="P76" s="40"/>
      <c r="Q76" s="40"/>
      <c r="R76" s="40"/>
      <c r="S76" s="40"/>
      <c r="T76" s="40"/>
      <c r="U76" s="40"/>
      <c r="V76" s="40"/>
      <c r="W76" s="40"/>
      <c r="X76" s="40"/>
      <c r="Y76" s="40"/>
      <c r="Z76" s="40"/>
      <c r="AA76" s="40"/>
      <c r="AB76" s="40"/>
      <c r="AC76" s="40"/>
      <c r="AD76" s="40"/>
      <c r="AE76" s="40"/>
      <c r="AF76" s="40"/>
      <c r="AG76" s="40"/>
      <c r="AH76" s="40"/>
      <c r="AI76" s="40"/>
      <c r="AJ76" s="40"/>
      <c r="AK76" s="40"/>
      <c r="AL76" s="40"/>
      <c r="AM76" s="40"/>
      <c r="AN76" s="40"/>
      <c r="AO76" s="40"/>
      <c r="AP76" s="40"/>
      <c r="AQ76" s="40"/>
      <c r="AR76" s="40"/>
      <c r="AS76" s="40"/>
      <c r="AT76" s="40"/>
      <c r="AU76" s="40"/>
      <c r="AV76" s="40"/>
      <c r="AW76" s="40"/>
      <c r="AX76" s="40"/>
      <c r="AY76" s="40"/>
      <c r="AZ76" s="40"/>
      <c r="BA76" s="40"/>
      <c r="BB76" s="40"/>
      <c r="BC76" s="40"/>
      <c r="BD76" s="40"/>
      <c r="BE76" s="40"/>
      <c r="BF76" s="40"/>
      <c r="BG76" s="40"/>
      <c r="BH76" s="40"/>
    </row>
    <row r="77" spans="1:60" x14ac:dyDescent="0.25">
      <c r="A77" s="40"/>
      <c r="B77" s="40"/>
      <c r="C77" s="40"/>
      <c r="D77" s="40"/>
      <c r="E77" s="40"/>
      <c r="F77" s="40"/>
      <c r="G77" s="40"/>
      <c r="H77" s="40"/>
      <c r="I77" s="40"/>
      <c r="J77" s="40"/>
      <c r="K77" s="40"/>
      <c r="L77" s="40"/>
      <c r="M77" s="40"/>
      <c r="N77" s="40"/>
      <c r="O77" s="40"/>
      <c r="P77" s="40"/>
      <c r="Q77" s="40"/>
      <c r="R77" s="40"/>
      <c r="S77" s="40"/>
      <c r="T77" s="40"/>
      <c r="U77" s="40"/>
      <c r="V77" s="40"/>
      <c r="W77" s="40"/>
      <c r="X77" s="40"/>
      <c r="Y77" s="40"/>
      <c r="Z77" s="40"/>
      <c r="AA77" s="40"/>
      <c r="AB77" s="40"/>
      <c r="AC77" s="40"/>
      <c r="AD77" s="40"/>
      <c r="AE77" s="40"/>
      <c r="AF77" s="40"/>
      <c r="AG77" s="40"/>
      <c r="AH77" s="40"/>
      <c r="AI77" s="40"/>
      <c r="AJ77" s="40"/>
      <c r="AK77" s="40"/>
      <c r="AL77" s="40"/>
      <c r="AM77" s="40"/>
      <c r="AN77" s="40"/>
      <c r="AO77" s="40"/>
      <c r="AP77" s="40"/>
      <c r="AQ77" s="40"/>
      <c r="AR77" s="40"/>
      <c r="AS77" s="40"/>
      <c r="AT77" s="40"/>
      <c r="AU77" s="40"/>
      <c r="AV77" s="40"/>
      <c r="AW77" s="40"/>
      <c r="AX77" s="40"/>
      <c r="AY77" s="40"/>
      <c r="AZ77" s="40"/>
      <c r="BA77" s="40"/>
      <c r="BB77" s="40"/>
      <c r="BC77" s="40"/>
      <c r="BD77" s="40"/>
      <c r="BE77" s="40"/>
      <c r="BF77" s="40"/>
      <c r="BG77" s="40"/>
      <c r="BH77" s="40"/>
    </row>
    <row r="78" spans="1:60" x14ac:dyDescent="0.25">
      <c r="A78" s="40"/>
      <c r="B78" s="40"/>
      <c r="C78" s="40"/>
      <c r="D78" s="40"/>
      <c r="E78" s="40"/>
      <c r="F78" s="40"/>
      <c r="G78" s="40"/>
      <c r="H78" s="40"/>
      <c r="I78" s="40"/>
      <c r="J78" s="40"/>
      <c r="K78" s="40"/>
      <c r="L78" s="40"/>
      <c r="M78" s="40"/>
      <c r="N78" s="40"/>
      <c r="O78" s="40"/>
      <c r="P78" s="40"/>
      <c r="Q78" s="40"/>
      <c r="R78" s="40"/>
      <c r="S78" s="40"/>
      <c r="T78" s="40"/>
      <c r="U78" s="40"/>
      <c r="V78" s="40"/>
      <c r="W78" s="40"/>
      <c r="X78" s="40"/>
      <c r="Y78" s="40"/>
      <c r="Z78" s="40"/>
      <c r="AA78" s="40"/>
      <c r="AB78" s="40"/>
      <c r="AC78" s="40"/>
      <c r="AD78" s="40"/>
      <c r="AE78" s="40"/>
      <c r="AF78" s="40"/>
      <c r="AG78" s="40"/>
      <c r="AH78" s="40"/>
      <c r="AI78" s="40"/>
      <c r="AJ78" s="40"/>
      <c r="AK78" s="40"/>
      <c r="AL78" s="40"/>
      <c r="AM78" s="40"/>
      <c r="AN78" s="40"/>
      <c r="AO78" s="40"/>
      <c r="AP78" s="40"/>
      <c r="AQ78" s="40"/>
      <c r="AR78" s="40"/>
      <c r="AS78" s="40"/>
      <c r="AT78" s="40"/>
      <c r="AU78" s="40"/>
      <c r="AV78" s="40"/>
      <c r="AW78" s="40"/>
      <c r="AX78" s="40"/>
      <c r="AY78" s="40"/>
      <c r="AZ78" s="40"/>
      <c r="BA78" s="40"/>
      <c r="BB78" s="40"/>
      <c r="BC78" s="40"/>
      <c r="BD78" s="40"/>
      <c r="BE78" s="40"/>
      <c r="BF78" s="40"/>
      <c r="BG78" s="40"/>
      <c r="BH78" s="40"/>
    </row>
    <row r="79" spans="1:60" x14ac:dyDescent="0.25">
      <c r="A79" s="40"/>
      <c r="B79" s="40"/>
      <c r="C79" s="40"/>
      <c r="D79" s="40"/>
      <c r="E79" s="40"/>
      <c r="F79" s="40"/>
      <c r="G79" s="40"/>
      <c r="H79" s="40"/>
      <c r="I79" s="40"/>
      <c r="J79" s="40"/>
      <c r="K79" s="40"/>
      <c r="L79" s="40"/>
      <c r="M79" s="40"/>
      <c r="N79" s="40"/>
      <c r="O79" s="40"/>
      <c r="P79" s="40"/>
      <c r="Q79" s="40"/>
      <c r="R79" s="40"/>
      <c r="S79" s="40"/>
      <c r="T79" s="40"/>
      <c r="U79" s="40"/>
      <c r="V79" s="40"/>
      <c r="W79" s="40"/>
      <c r="X79" s="40"/>
      <c r="Y79" s="40"/>
      <c r="Z79" s="40"/>
      <c r="AA79" s="40"/>
      <c r="AB79" s="40"/>
      <c r="AC79" s="40"/>
      <c r="AD79" s="40"/>
      <c r="AE79" s="40"/>
      <c r="AF79" s="40"/>
      <c r="AG79" s="40"/>
      <c r="AH79" s="40"/>
      <c r="AI79" s="40"/>
      <c r="AJ79" s="40"/>
      <c r="AK79" s="40"/>
      <c r="AL79" s="40"/>
      <c r="AM79" s="40"/>
      <c r="AN79" s="40"/>
      <c r="AO79" s="40"/>
      <c r="AP79" s="40"/>
      <c r="AQ79" s="40"/>
      <c r="AR79" s="40"/>
      <c r="AS79" s="40"/>
      <c r="AT79" s="40"/>
      <c r="AU79" s="40"/>
      <c r="AV79" s="40"/>
      <c r="AW79" s="40"/>
      <c r="AX79" s="40"/>
      <c r="AY79" s="40"/>
      <c r="AZ79" s="40"/>
      <c r="BA79" s="40"/>
      <c r="BB79" s="40"/>
      <c r="BC79" s="40"/>
      <c r="BD79" s="40"/>
      <c r="BE79" s="40"/>
      <c r="BF79" s="40"/>
      <c r="BG79" s="40"/>
      <c r="BH79" s="40"/>
    </row>
    <row r="80" spans="1:60" x14ac:dyDescent="0.25">
      <c r="A80" s="40"/>
      <c r="B80" s="40"/>
      <c r="C80" s="40"/>
      <c r="D80" s="40"/>
      <c r="E80" s="40"/>
      <c r="F80" s="40"/>
      <c r="G80" s="40"/>
      <c r="H80" s="40"/>
      <c r="I80" s="40"/>
      <c r="J80" s="40"/>
      <c r="K80" s="40"/>
      <c r="L80" s="40"/>
      <c r="M80" s="40"/>
      <c r="N80" s="40"/>
      <c r="O80" s="40"/>
      <c r="P80" s="40"/>
      <c r="Q80" s="40"/>
      <c r="R80" s="40"/>
      <c r="S80" s="40"/>
      <c r="T80" s="40"/>
      <c r="U80" s="40"/>
      <c r="V80" s="40"/>
      <c r="W80" s="40"/>
      <c r="X80" s="40"/>
      <c r="Y80" s="40"/>
      <c r="Z80" s="40"/>
      <c r="AA80" s="40"/>
      <c r="AB80" s="40"/>
      <c r="AC80" s="40"/>
      <c r="AD80" s="40"/>
      <c r="AE80" s="40"/>
      <c r="AF80" s="40"/>
      <c r="AG80" s="40"/>
      <c r="AH80" s="40"/>
      <c r="AI80" s="40"/>
      <c r="AJ80" s="40"/>
      <c r="AK80" s="40"/>
      <c r="AL80" s="40"/>
      <c r="AM80" s="40"/>
      <c r="AN80" s="40"/>
      <c r="AO80" s="40"/>
      <c r="AP80" s="40"/>
      <c r="AQ80" s="40"/>
      <c r="AR80" s="40"/>
      <c r="AS80" s="40"/>
      <c r="AT80" s="40"/>
      <c r="AU80" s="40"/>
      <c r="AV80" s="40"/>
      <c r="AW80" s="40"/>
      <c r="AX80" s="40"/>
      <c r="AY80" s="40"/>
      <c r="AZ80" s="40"/>
      <c r="BA80" s="40"/>
      <c r="BB80" s="40"/>
      <c r="BC80" s="40"/>
      <c r="BD80" s="40"/>
      <c r="BE80" s="40"/>
      <c r="BF80" s="40"/>
      <c r="BG80" s="40"/>
      <c r="BH80" s="40"/>
    </row>
    <row r="81" spans="1:60" x14ac:dyDescent="0.25">
      <c r="A81" s="40"/>
      <c r="B81" s="40"/>
      <c r="C81" s="40"/>
      <c r="D81" s="40"/>
      <c r="E81" s="40"/>
      <c r="F81" s="40"/>
      <c r="G81" s="40"/>
      <c r="H81" s="40"/>
      <c r="I81" s="40"/>
      <c r="J81" s="40"/>
      <c r="K81" s="40"/>
      <c r="L81" s="40"/>
      <c r="M81" s="40"/>
      <c r="N81" s="40"/>
      <c r="O81" s="40"/>
      <c r="P81" s="40"/>
      <c r="Q81" s="40"/>
      <c r="R81" s="40"/>
      <c r="S81" s="40"/>
      <c r="T81" s="40"/>
      <c r="U81" s="40"/>
      <c r="V81" s="40"/>
      <c r="W81" s="40"/>
      <c r="X81" s="40"/>
      <c r="Y81" s="40"/>
      <c r="Z81" s="40"/>
      <c r="AA81" s="40"/>
      <c r="AB81" s="40"/>
      <c r="AC81" s="40"/>
      <c r="AD81" s="40"/>
      <c r="AE81" s="40"/>
      <c r="AF81" s="40"/>
      <c r="AG81" s="40"/>
      <c r="AH81" s="40"/>
      <c r="AI81" s="40"/>
      <c r="AJ81" s="40"/>
      <c r="AK81" s="40"/>
      <c r="AL81" s="40"/>
      <c r="AM81" s="40"/>
      <c r="AN81" s="40"/>
      <c r="AO81" s="40"/>
      <c r="AP81" s="40"/>
      <c r="AQ81" s="40"/>
      <c r="AR81" s="40"/>
      <c r="AS81" s="40"/>
      <c r="AT81" s="40"/>
      <c r="AU81" s="40"/>
      <c r="AV81" s="40"/>
      <c r="AW81" s="40"/>
      <c r="AX81" s="40"/>
      <c r="AY81" s="40"/>
      <c r="AZ81" s="40"/>
      <c r="BA81" s="40"/>
      <c r="BB81" s="40"/>
      <c r="BC81" s="40"/>
      <c r="BD81" s="40"/>
      <c r="BE81" s="40"/>
      <c r="BF81" s="40"/>
      <c r="BG81" s="40"/>
      <c r="BH81" s="40"/>
    </row>
    <row r="82" spans="1:60" x14ac:dyDescent="0.25">
      <c r="A82" s="40"/>
      <c r="B82" s="40"/>
      <c r="C82" s="40"/>
      <c r="D82" s="40"/>
      <c r="E82" s="40"/>
      <c r="F82" s="40"/>
      <c r="G82" s="40"/>
      <c r="H82" s="40"/>
      <c r="I82" s="40"/>
      <c r="J82" s="40"/>
      <c r="K82" s="40"/>
      <c r="L82" s="40"/>
      <c r="M82" s="40"/>
      <c r="N82" s="40"/>
      <c r="O82" s="40"/>
      <c r="P82" s="40"/>
      <c r="Q82" s="40"/>
      <c r="R82" s="40"/>
      <c r="S82" s="40"/>
      <c r="T82" s="40"/>
      <c r="U82" s="40"/>
      <c r="V82" s="40"/>
      <c r="W82" s="40"/>
      <c r="X82" s="40"/>
      <c r="Y82" s="40"/>
      <c r="Z82" s="40"/>
      <c r="AA82" s="40"/>
      <c r="AB82" s="40"/>
      <c r="AC82" s="40"/>
      <c r="AD82" s="40"/>
      <c r="AE82" s="40"/>
      <c r="AF82" s="40"/>
      <c r="AG82" s="40"/>
      <c r="AH82" s="40"/>
      <c r="AI82" s="40"/>
      <c r="AJ82" s="40"/>
      <c r="AK82" s="40"/>
      <c r="AL82" s="40"/>
      <c r="AM82" s="40"/>
      <c r="AN82" s="40"/>
      <c r="AO82" s="40"/>
      <c r="AP82" s="40"/>
      <c r="AQ82" s="40"/>
      <c r="AR82" s="40"/>
      <c r="AS82" s="40"/>
      <c r="AT82" s="40"/>
      <c r="AU82" s="40"/>
      <c r="AV82" s="40"/>
      <c r="AW82" s="40"/>
      <c r="AX82" s="40"/>
      <c r="AY82" s="40"/>
      <c r="AZ82" s="40"/>
      <c r="BA82" s="40"/>
      <c r="BB82" s="40"/>
      <c r="BC82" s="40"/>
      <c r="BD82" s="40"/>
      <c r="BE82" s="40"/>
      <c r="BF82" s="40"/>
      <c r="BG82" s="40"/>
      <c r="BH82" s="40"/>
    </row>
    <row r="83" spans="1:60" x14ac:dyDescent="0.25">
      <c r="A83" s="40"/>
      <c r="B83" s="40"/>
      <c r="C83" s="40"/>
      <c r="D83" s="40"/>
      <c r="E83" s="40"/>
      <c r="F83" s="40"/>
      <c r="G83" s="40"/>
      <c r="H83" s="40"/>
      <c r="I83" s="40"/>
      <c r="J83" s="40"/>
      <c r="K83" s="40"/>
      <c r="L83" s="40"/>
      <c r="M83" s="40"/>
      <c r="N83" s="40"/>
      <c r="O83" s="40"/>
      <c r="P83" s="40"/>
      <c r="Q83" s="40"/>
      <c r="R83" s="40"/>
      <c r="S83" s="40"/>
      <c r="T83" s="40"/>
      <c r="U83" s="40"/>
      <c r="V83" s="40"/>
      <c r="W83" s="40"/>
      <c r="X83" s="40"/>
      <c r="Y83" s="40"/>
      <c r="Z83" s="40"/>
      <c r="AA83" s="40"/>
      <c r="AB83" s="40"/>
      <c r="AC83" s="40"/>
      <c r="AD83" s="40"/>
      <c r="AE83" s="40"/>
      <c r="AF83" s="40"/>
      <c r="AG83" s="40"/>
      <c r="AH83" s="40"/>
      <c r="AI83" s="40"/>
      <c r="AJ83" s="40"/>
      <c r="AK83" s="40"/>
      <c r="AL83" s="40"/>
      <c r="AM83" s="40"/>
      <c r="AN83" s="40"/>
      <c r="AO83" s="40"/>
      <c r="AP83" s="40"/>
      <c r="AQ83" s="40"/>
      <c r="AR83" s="40"/>
      <c r="AS83" s="40"/>
      <c r="AT83" s="40"/>
      <c r="AU83" s="40"/>
      <c r="AV83" s="40"/>
      <c r="AW83" s="40"/>
      <c r="AX83" s="40"/>
      <c r="AY83" s="40"/>
      <c r="AZ83" s="40"/>
      <c r="BA83" s="40"/>
      <c r="BB83" s="40"/>
      <c r="BC83" s="40"/>
      <c r="BD83" s="40"/>
      <c r="BE83" s="40"/>
      <c r="BF83" s="40"/>
      <c r="BG83" s="40"/>
      <c r="BH83" s="40"/>
    </row>
    <row r="84" spans="1:60" x14ac:dyDescent="0.25">
      <c r="A84" s="40"/>
      <c r="B84" s="40"/>
      <c r="C84" s="40"/>
      <c r="D84" s="40"/>
      <c r="E84" s="40"/>
      <c r="F84" s="40"/>
      <c r="G84" s="40"/>
      <c r="H84" s="40"/>
      <c r="I84" s="40"/>
      <c r="J84" s="40"/>
      <c r="K84" s="40"/>
      <c r="L84" s="40"/>
      <c r="M84" s="40"/>
      <c r="N84" s="40"/>
      <c r="O84" s="40"/>
      <c r="P84" s="40"/>
      <c r="Q84" s="40"/>
      <c r="R84" s="40"/>
      <c r="S84" s="40"/>
      <c r="T84" s="40"/>
      <c r="U84" s="40"/>
      <c r="V84" s="40"/>
      <c r="W84" s="40"/>
      <c r="X84" s="40"/>
      <c r="Y84" s="40"/>
      <c r="Z84" s="40"/>
      <c r="AA84" s="40"/>
      <c r="AB84" s="40"/>
      <c r="AC84" s="40"/>
      <c r="AD84" s="40"/>
      <c r="AE84" s="40"/>
      <c r="AF84" s="40"/>
      <c r="AG84" s="40"/>
      <c r="AH84" s="40"/>
      <c r="AI84" s="40"/>
      <c r="AJ84" s="40"/>
      <c r="AK84" s="40"/>
      <c r="AL84" s="40"/>
      <c r="AM84" s="40"/>
      <c r="AN84" s="40"/>
      <c r="AO84" s="40"/>
      <c r="AP84" s="40"/>
      <c r="AQ84" s="40"/>
      <c r="AR84" s="40"/>
      <c r="AS84" s="40"/>
      <c r="AT84" s="40"/>
      <c r="AU84" s="40"/>
      <c r="AV84" s="40"/>
      <c r="AW84" s="40"/>
      <c r="AX84" s="40"/>
      <c r="AY84" s="40"/>
      <c r="AZ84" s="40"/>
      <c r="BA84" s="40"/>
      <c r="BB84" s="40"/>
      <c r="BC84" s="40"/>
      <c r="BD84" s="40"/>
      <c r="BE84" s="40"/>
      <c r="BF84" s="40"/>
      <c r="BG84" s="40"/>
      <c r="BH84" s="40"/>
    </row>
    <row r="85" spans="1:60" x14ac:dyDescent="0.25">
      <c r="A85" s="40"/>
      <c r="B85" s="40"/>
      <c r="C85" s="40"/>
      <c r="D85" s="40"/>
      <c r="E85" s="40"/>
      <c r="F85" s="40"/>
      <c r="G85" s="40"/>
      <c r="H85" s="40"/>
      <c r="I85" s="40"/>
      <c r="J85" s="40"/>
      <c r="K85" s="40"/>
      <c r="L85" s="40"/>
      <c r="M85" s="40"/>
      <c r="N85" s="40"/>
      <c r="O85" s="40"/>
      <c r="P85" s="40"/>
      <c r="Q85" s="40"/>
      <c r="R85" s="40"/>
      <c r="S85" s="40"/>
      <c r="T85" s="40"/>
      <c r="U85" s="40"/>
      <c r="V85" s="40"/>
      <c r="W85" s="40"/>
      <c r="X85" s="40"/>
      <c r="Y85" s="40"/>
      <c r="Z85" s="40"/>
      <c r="AA85" s="40"/>
      <c r="AB85" s="40"/>
      <c r="AC85" s="40"/>
      <c r="AD85" s="40"/>
      <c r="AE85" s="40"/>
      <c r="AF85" s="40"/>
      <c r="AG85" s="40"/>
      <c r="AH85" s="40"/>
      <c r="AI85" s="40"/>
      <c r="AJ85" s="40"/>
      <c r="AK85" s="40"/>
      <c r="AL85" s="40"/>
      <c r="AM85" s="40"/>
      <c r="AN85" s="40"/>
      <c r="AO85" s="40"/>
      <c r="AP85" s="40"/>
      <c r="AQ85" s="40"/>
      <c r="AR85" s="40"/>
      <c r="AS85" s="40"/>
      <c r="AT85" s="40"/>
      <c r="AU85" s="40"/>
      <c r="AV85" s="40"/>
      <c r="AW85" s="40"/>
      <c r="AX85" s="40"/>
      <c r="AY85" s="40"/>
      <c r="AZ85" s="40"/>
      <c r="BA85" s="40"/>
      <c r="BB85" s="40"/>
      <c r="BC85" s="40"/>
      <c r="BD85" s="40"/>
      <c r="BE85" s="40"/>
      <c r="BF85" s="40"/>
      <c r="BG85" s="40"/>
      <c r="BH85" s="40"/>
    </row>
    <row r="86" spans="1:60" x14ac:dyDescent="0.25">
      <c r="A86" s="40"/>
      <c r="B86" s="40"/>
      <c r="C86" s="40"/>
      <c r="D86" s="40"/>
      <c r="E86" s="40"/>
      <c r="F86" s="40"/>
      <c r="G86" s="40"/>
      <c r="H86" s="40"/>
      <c r="I86" s="40"/>
      <c r="J86" s="40"/>
      <c r="K86" s="40"/>
      <c r="L86" s="40"/>
      <c r="M86" s="40"/>
      <c r="N86" s="40"/>
      <c r="O86" s="40"/>
      <c r="P86" s="40"/>
      <c r="Q86" s="40"/>
      <c r="R86" s="40"/>
      <c r="S86" s="40"/>
      <c r="T86" s="40"/>
      <c r="U86" s="40"/>
      <c r="V86" s="40"/>
      <c r="W86" s="40"/>
      <c r="X86" s="40"/>
      <c r="Y86" s="40"/>
      <c r="Z86" s="40"/>
      <c r="AA86" s="40"/>
      <c r="AB86" s="40"/>
      <c r="AC86" s="40"/>
      <c r="AD86" s="40"/>
      <c r="AE86" s="40"/>
      <c r="AF86" s="40"/>
      <c r="AG86" s="40"/>
      <c r="AH86" s="40"/>
      <c r="AI86" s="40"/>
      <c r="AJ86" s="40"/>
      <c r="AK86" s="40"/>
      <c r="AL86" s="40"/>
      <c r="AM86" s="40"/>
      <c r="AN86" s="40"/>
      <c r="AO86" s="40"/>
      <c r="AP86" s="40"/>
      <c r="AQ86" s="40"/>
      <c r="AR86" s="40"/>
      <c r="AS86" s="40"/>
      <c r="AT86" s="40"/>
      <c r="AU86" s="40"/>
      <c r="AV86" s="40"/>
      <c r="AW86" s="40"/>
      <c r="AX86" s="40"/>
      <c r="AY86" s="40"/>
      <c r="AZ86" s="40"/>
      <c r="BA86" s="40"/>
      <c r="BB86" s="40"/>
      <c r="BC86" s="40"/>
      <c r="BD86" s="40"/>
      <c r="BE86" s="40"/>
      <c r="BF86" s="40"/>
      <c r="BG86" s="40"/>
      <c r="BH86" s="40"/>
    </row>
    <row r="87" spans="1:60" x14ac:dyDescent="0.25">
      <c r="A87" s="40"/>
      <c r="B87" s="40"/>
      <c r="C87" s="40"/>
      <c r="D87" s="40"/>
      <c r="E87" s="40"/>
      <c r="F87" s="40"/>
      <c r="G87" s="40"/>
      <c r="H87" s="40"/>
      <c r="I87" s="40"/>
      <c r="J87" s="40"/>
      <c r="K87" s="40"/>
      <c r="L87" s="40"/>
      <c r="M87" s="40"/>
      <c r="N87" s="40"/>
      <c r="O87" s="40"/>
      <c r="P87" s="40"/>
      <c r="Q87" s="40"/>
      <c r="R87" s="40"/>
      <c r="S87" s="40"/>
      <c r="T87" s="40"/>
      <c r="U87" s="40"/>
      <c r="V87" s="40"/>
      <c r="W87" s="40"/>
      <c r="X87" s="40"/>
      <c r="Y87" s="40"/>
      <c r="Z87" s="40"/>
      <c r="AA87" s="40"/>
      <c r="AB87" s="40"/>
      <c r="AC87" s="40"/>
      <c r="AD87" s="40"/>
      <c r="AE87" s="40"/>
      <c r="AF87" s="40"/>
      <c r="AG87" s="40"/>
      <c r="AH87" s="40"/>
      <c r="AI87" s="40"/>
      <c r="AJ87" s="40"/>
      <c r="AK87" s="40"/>
      <c r="AL87" s="40"/>
      <c r="AM87" s="40"/>
      <c r="AN87" s="40"/>
      <c r="AO87" s="40"/>
      <c r="AP87" s="40"/>
      <c r="AQ87" s="40"/>
      <c r="AR87" s="40"/>
      <c r="AS87" s="40"/>
      <c r="AT87" s="40"/>
      <c r="AU87" s="40"/>
      <c r="AV87" s="40"/>
      <c r="AW87" s="40"/>
      <c r="AX87" s="40"/>
      <c r="AY87" s="40"/>
      <c r="AZ87" s="40"/>
      <c r="BA87" s="40"/>
      <c r="BB87" s="40"/>
      <c r="BC87" s="40"/>
      <c r="BD87" s="40"/>
      <c r="BE87" s="40"/>
      <c r="BF87" s="40"/>
      <c r="BG87" s="40"/>
      <c r="BH87" s="40"/>
    </row>
    <row r="88" spans="1:60" x14ac:dyDescent="0.25">
      <c r="A88" s="40"/>
      <c r="B88" s="40"/>
      <c r="C88" s="40"/>
      <c r="D88" s="40"/>
      <c r="E88" s="40"/>
      <c r="F88" s="40"/>
      <c r="G88" s="40"/>
      <c r="H88" s="40"/>
      <c r="I88" s="40"/>
      <c r="J88" s="40"/>
      <c r="K88" s="40"/>
      <c r="L88" s="40"/>
      <c r="M88" s="40"/>
      <c r="N88" s="40"/>
      <c r="O88" s="40"/>
      <c r="P88" s="40"/>
      <c r="Q88" s="40"/>
      <c r="R88" s="40"/>
      <c r="S88" s="40"/>
      <c r="T88" s="40"/>
      <c r="U88" s="40"/>
      <c r="V88" s="40"/>
      <c r="W88" s="40"/>
      <c r="X88" s="40"/>
      <c r="Y88" s="40"/>
      <c r="Z88" s="40"/>
      <c r="AA88" s="40"/>
      <c r="AB88" s="40"/>
      <c r="AC88" s="40"/>
      <c r="AD88" s="40"/>
      <c r="AE88" s="40"/>
      <c r="AF88" s="40"/>
      <c r="AG88" s="40"/>
      <c r="AH88" s="40"/>
      <c r="AI88" s="40"/>
      <c r="AJ88" s="40"/>
      <c r="AK88" s="40"/>
      <c r="AL88" s="40"/>
      <c r="AM88" s="40"/>
      <c r="AN88" s="40"/>
      <c r="AO88" s="40"/>
      <c r="AP88" s="40"/>
      <c r="AQ88" s="40"/>
      <c r="AR88" s="40"/>
      <c r="AS88" s="40"/>
      <c r="AT88" s="40"/>
      <c r="AU88" s="40"/>
      <c r="AV88" s="40"/>
      <c r="AW88" s="40"/>
      <c r="AX88" s="40"/>
      <c r="AY88" s="40"/>
      <c r="AZ88" s="40"/>
      <c r="BA88" s="40"/>
      <c r="BB88" s="40"/>
      <c r="BC88" s="40"/>
      <c r="BD88" s="40"/>
      <c r="BE88" s="40"/>
      <c r="BF88" s="40"/>
      <c r="BG88" s="40"/>
      <c r="BH88" s="40"/>
    </row>
    <row r="89" spans="1:60" x14ac:dyDescent="0.25">
      <c r="A89" s="40"/>
      <c r="B89" s="40"/>
      <c r="C89" s="40"/>
      <c r="D89" s="40"/>
      <c r="E89" s="40"/>
      <c r="F89" s="40"/>
      <c r="G89" s="40"/>
      <c r="H89" s="40"/>
      <c r="I89" s="40"/>
      <c r="J89" s="40"/>
      <c r="K89" s="40"/>
      <c r="L89" s="40"/>
      <c r="M89" s="40"/>
      <c r="N89" s="40"/>
      <c r="O89" s="40"/>
      <c r="P89" s="40"/>
      <c r="Q89" s="40"/>
      <c r="R89" s="40"/>
      <c r="S89" s="40"/>
      <c r="T89" s="40"/>
      <c r="U89" s="40"/>
      <c r="V89" s="40"/>
      <c r="W89" s="40"/>
      <c r="X89" s="40"/>
      <c r="Y89" s="40"/>
      <c r="Z89" s="40"/>
      <c r="AA89" s="40"/>
      <c r="AB89" s="40"/>
      <c r="AC89" s="40"/>
      <c r="AD89" s="40"/>
      <c r="AE89" s="40"/>
      <c r="AF89" s="40"/>
      <c r="AG89" s="40"/>
      <c r="AH89" s="40"/>
      <c r="AI89" s="40"/>
      <c r="AJ89" s="40"/>
      <c r="AK89" s="40"/>
      <c r="AL89" s="40"/>
      <c r="AM89" s="40"/>
      <c r="AN89" s="40"/>
      <c r="AO89" s="40"/>
      <c r="AP89" s="40"/>
      <c r="AQ89" s="40"/>
      <c r="AR89" s="40"/>
      <c r="AS89" s="40"/>
      <c r="AT89" s="40"/>
      <c r="AU89" s="40"/>
      <c r="AV89" s="40"/>
      <c r="AW89" s="40"/>
      <c r="AX89" s="40"/>
      <c r="AY89" s="40"/>
      <c r="AZ89" s="40"/>
      <c r="BA89" s="40"/>
      <c r="BB89" s="40"/>
      <c r="BC89" s="40"/>
      <c r="BD89" s="40"/>
      <c r="BE89" s="40"/>
      <c r="BF89" s="40"/>
      <c r="BG89" s="40"/>
      <c r="BH89" s="40"/>
    </row>
    <row r="90" spans="1:60" x14ac:dyDescent="0.25">
      <c r="A90" s="40"/>
      <c r="B90" s="40"/>
      <c r="C90" s="40"/>
      <c r="D90" s="40"/>
      <c r="E90" s="40"/>
      <c r="F90" s="40"/>
      <c r="G90" s="40"/>
      <c r="H90" s="40"/>
      <c r="I90" s="40"/>
      <c r="J90" s="40"/>
      <c r="K90" s="40"/>
      <c r="L90" s="40"/>
      <c r="M90" s="40"/>
      <c r="N90" s="40"/>
      <c r="O90" s="40"/>
      <c r="P90" s="40"/>
      <c r="Q90" s="40"/>
      <c r="R90" s="40"/>
      <c r="S90" s="40"/>
      <c r="T90" s="40"/>
      <c r="U90" s="40"/>
      <c r="V90" s="40"/>
      <c r="W90" s="40"/>
      <c r="X90" s="40"/>
      <c r="Y90" s="40"/>
      <c r="Z90" s="40"/>
      <c r="AA90" s="40"/>
      <c r="AB90" s="40"/>
      <c r="AC90" s="40"/>
      <c r="AD90" s="40"/>
      <c r="AE90" s="40"/>
      <c r="AF90" s="40"/>
      <c r="AG90" s="40"/>
      <c r="AH90" s="40"/>
      <c r="AI90" s="40"/>
      <c r="AJ90" s="40"/>
      <c r="AK90" s="40"/>
      <c r="AL90" s="40"/>
      <c r="AM90" s="40"/>
      <c r="AN90" s="40"/>
      <c r="AO90" s="40"/>
      <c r="AP90" s="40"/>
      <c r="AQ90" s="40"/>
      <c r="AR90" s="40"/>
      <c r="AS90" s="40"/>
      <c r="AT90" s="40"/>
      <c r="AU90" s="40"/>
      <c r="AV90" s="40"/>
      <c r="AW90" s="40"/>
      <c r="AX90" s="40"/>
      <c r="AY90" s="40"/>
      <c r="AZ90" s="40"/>
      <c r="BA90" s="40"/>
      <c r="BB90" s="40"/>
      <c r="BC90" s="40"/>
      <c r="BD90" s="40"/>
      <c r="BE90" s="40"/>
      <c r="BF90" s="40"/>
      <c r="BG90" s="40"/>
      <c r="BH90" s="40"/>
    </row>
    <row r="91" spans="1:60" x14ac:dyDescent="0.25">
      <c r="A91" s="40"/>
      <c r="B91" s="40"/>
      <c r="C91" s="40"/>
      <c r="D91" s="40"/>
      <c r="E91" s="40"/>
      <c r="F91" s="40"/>
      <c r="G91" s="40"/>
      <c r="H91" s="40"/>
      <c r="I91" s="40"/>
      <c r="J91" s="40"/>
      <c r="K91" s="40"/>
      <c r="L91" s="40"/>
      <c r="M91" s="40"/>
      <c r="N91" s="40"/>
      <c r="O91" s="40"/>
      <c r="P91" s="40"/>
      <c r="Q91" s="40"/>
      <c r="R91" s="40"/>
      <c r="S91" s="40"/>
      <c r="T91" s="40"/>
      <c r="U91" s="40"/>
      <c r="V91" s="40"/>
      <c r="W91" s="40"/>
      <c r="X91" s="40"/>
      <c r="Y91" s="40"/>
      <c r="Z91" s="40"/>
      <c r="AA91" s="40"/>
      <c r="AB91" s="40"/>
      <c r="AC91" s="40"/>
      <c r="AD91" s="40"/>
      <c r="AE91" s="40"/>
      <c r="AF91" s="40"/>
      <c r="AG91" s="40"/>
      <c r="AH91" s="40"/>
      <c r="AI91" s="40"/>
      <c r="AJ91" s="40"/>
      <c r="AK91" s="40"/>
      <c r="AL91" s="40"/>
      <c r="AM91" s="40"/>
      <c r="AN91" s="40"/>
      <c r="AO91" s="40"/>
      <c r="AP91" s="40"/>
      <c r="AQ91" s="40"/>
      <c r="AR91" s="40"/>
      <c r="AS91" s="40"/>
      <c r="AT91" s="40"/>
      <c r="AU91" s="40"/>
      <c r="AV91" s="40"/>
      <c r="AW91" s="40"/>
      <c r="AX91" s="40"/>
      <c r="AY91" s="40"/>
      <c r="AZ91" s="40"/>
      <c r="BA91" s="40"/>
      <c r="BB91" s="40"/>
      <c r="BC91" s="40"/>
      <c r="BD91" s="40"/>
      <c r="BE91" s="40"/>
      <c r="BF91" s="40"/>
      <c r="BG91" s="40"/>
      <c r="BH91" s="40"/>
    </row>
    <row r="92" spans="1:60" x14ac:dyDescent="0.25">
      <c r="A92" s="40"/>
      <c r="B92" s="40"/>
      <c r="C92" s="40"/>
      <c r="D92" s="40"/>
      <c r="E92" s="40"/>
      <c r="F92" s="40"/>
      <c r="G92" s="40"/>
      <c r="H92" s="40"/>
      <c r="I92" s="40"/>
      <c r="J92" s="40"/>
      <c r="K92" s="40"/>
      <c r="L92" s="40"/>
      <c r="M92" s="40"/>
      <c r="N92" s="40"/>
      <c r="O92" s="40"/>
      <c r="P92" s="40"/>
      <c r="Q92" s="40"/>
      <c r="R92" s="40"/>
      <c r="S92" s="40"/>
      <c r="T92" s="40"/>
      <c r="U92" s="40"/>
      <c r="V92" s="40"/>
      <c r="W92" s="40"/>
      <c r="X92" s="40"/>
      <c r="Y92" s="40"/>
      <c r="Z92" s="40"/>
      <c r="AA92" s="40"/>
      <c r="AB92" s="40"/>
      <c r="AC92" s="40"/>
      <c r="AD92" s="40"/>
      <c r="AE92" s="40"/>
      <c r="AF92" s="40"/>
      <c r="AG92" s="40"/>
      <c r="AH92" s="40"/>
      <c r="AI92" s="40"/>
      <c r="AJ92" s="40"/>
      <c r="AK92" s="40"/>
      <c r="AL92" s="40"/>
      <c r="AM92" s="40"/>
      <c r="AN92" s="40"/>
      <c r="AO92" s="40"/>
      <c r="AP92" s="40"/>
      <c r="AQ92" s="40"/>
      <c r="AR92" s="40"/>
      <c r="AS92" s="40"/>
      <c r="AT92" s="40"/>
      <c r="AU92" s="40"/>
      <c r="AV92" s="40"/>
      <c r="AW92" s="40"/>
      <c r="AX92" s="40"/>
      <c r="AY92" s="40"/>
      <c r="AZ92" s="40"/>
      <c r="BA92" s="40"/>
      <c r="BB92" s="40"/>
      <c r="BC92" s="40"/>
      <c r="BD92" s="40"/>
      <c r="BE92" s="40"/>
      <c r="BF92" s="40"/>
      <c r="BG92" s="40"/>
      <c r="BH92" s="40"/>
    </row>
    <row r="93" spans="1:60" x14ac:dyDescent="0.25">
      <c r="A93" s="40"/>
      <c r="B93" s="40"/>
      <c r="C93" s="40"/>
      <c r="D93" s="40"/>
      <c r="E93" s="40"/>
      <c r="F93" s="40"/>
      <c r="G93" s="40"/>
      <c r="H93" s="40"/>
      <c r="I93" s="40"/>
      <c r="J93" s="40"/>
      <c r="K93" s="40"/>
      <c r="L93" s="40"/>
      <c r="M93" s="40"/>
      <c r="N93" s="40"/>
      <c r="O93" s="40"/>
      <c r="P93" s="40"/>
      <c r="Q93" s="40"/>
      <c r="R93" s="40"/>
      <c r="S93" s="40"/>
      <c r="T93" s="40"/>
      <c r="U93" s="40"/>
      <c r="V93" s="40"/>
      <c r="W93" s="40"/>
      <c r="X93" s="40"/>
      <c r="Y93" s="40"/>
      <c r="Z93" s="40"/>
      <c r="AA93" s="40"/>
      <c r="AB93" s="40"/>
      <c r="AC93" s="40"/>
      <c r="AD93" s="40"/>
      <c r="AE93" s="40"/>
      <c r="AF93" s="40"/>
      <c r="AG93" s="40"/>
      <c r="AH93" s="40"/>
      <c r="AI93" s="40"/>
      <c r="AJ93" s="40"/>
      <c r="AK93" s="40"/>
      <c r="AL93" s="40"/>
      <c r="AM93" s="40"/>
      <c r="AN93" s="40"/>
      <c r="AO93" s="40"/>
      <c r="AP93" s="40"/>
      <c r="AQ93" s="40"/>
      <c r="AR93" s="40"/>
      <c r="AS93" s="40"/>
      <c r="AT93" s="40"/>
      <c r="AU93" s="40"/>
      <c r="AV93" s="40"/>
      <c r="AW93" s="40"/>
      <c r="AX93" s="40"/>
      <c r="AY93" s="40"/>
      <c r="AZ93" s="40"/>
      <c r="BA93" s="40"/>
      <c r="BB93" s="40"/>
      <c r="BC93" s="40"/>
      <c r="BD93" s="40"/>
      <c r="BE93" s="40"/>
      <c r="BF93" s="40"/>
      <c r="BG93" s="40"/>
      <c r="BH93" s="40"/>
    </row>
    <row r="94" spans="1:60" x14ac:dyDescent="0.25">
      <c r="A94" s="40"/>
      <c r="B94" s="40"/>
      <c r="C94" s="40"/>
      <c r="D94" s="40"/>
      <c r="E94" s="40"/>
      <c r="F94" s="40"/>
      <c r="G94" s="40"/>
      <c r="H94" s="40"/>
      <c r="I94" s="40"/>
      <c r="J94" s="40"/>
      <c r="K94" s="40"/>
      <c r="L94" s="40"/>
      <c r="M94" s="40"/>
      <c r="N94" s="40"/>
      <c r="O94" s="40"/>
      <c r="P94" s="40"/>
      <c r="Q94" s="40"/>
      <c r="R94" s="40"/>
      <c r="S94" s="40"/>
      <c r="T94" s="40"/>
      <c r="U94" s="40"/>
      <c r="V94" s="40"/>
      <c r="W94" s="40"/>
      <c r="X94" s="40"/>
      <c r="Y94" s="40"/>
      <c r="Z94" s="40"/>
      <c r="AA94" s="40"/>
      <c r="AB94" s="40"/>
      <c r="AC94" s="40"/>
      <c r="AD94" s="40"/>
      <c r="AE94" s="40"/>
      <c r="AF94" s="40"/>
      <c r="AG94" s="40"/>
      <c r="AH94" s="40"/>
      <c r="AI94" s="40"/>
      <c r="AJ94" s="40"/>
      <c r="AK94" s="40"/>
      <c r="AL94" s="40"/>
      <c r="AM94" s="40"/>
      <c r="AN94" s="40"/>
      <c r="AO94" s="40"/>
      <c r="AP94" s="40"/>
      <c r="AQ94" s="40"/>
      <c r="AR94" s="40"/>
      <c r="AS94" s="40"/>
      <c r="AT94" s="40"/>
      <c r="AU94" s="40"/>
      <c r="AV94" s="40"/>
      <c r="AW94" s="40"/>
      <c r="AX94" s="40"/>
      <c r="AY94" s="40"/>
      <c r="AZ94" s="40"/>
      <c r="BA94" s="40"/>
      <c r="BB94" s="40"/>
      <c r="BC94" s="40"/>
      <c r="BD94" s="40"/>
      <c r="BE94" s="40"/>
      <c r="BF94" s="40"/>
      <c r="BG94" s="40"/>
      <c r="BH94" s="40"/>
    </row>
    <row r="95" spans="1:60" x14ac:dyDescent="0.25">
      <c r="A95" s="40"/>
      <c r="B95" s="40"/>
      <c r="C95" s="40"/>
      <c r="D95" s="40"/>
      <c r="E95" s="40"/>
      <c r="F95" s="40"/>
      <c r="G95" s="40"/>
      <c r="H95" s="40"/>
      <c r="I95" s="40"/>
      <c r="J95" s="40"/>
      <c r="K95" s="40"/>
      <c r="L95" s="40"/>
      <c r="M95" s="40"/>
      <c r="N95" s="40"/>
      <c r="O95" s="40"/>
      <c r="P95" s="40"/>
      <c r="Q95" s="40"/>
      <c r="R95" s="40"/>
      <c r="S95" s="40"/>
      <c r="T95" s="40"/>
      <c r="U95" s="40"/>
      <c r="V95" s="40"/>
      <c r="W95" s="40"/>
      <c r="X95" s="40"/>
      <c r="Y95" s="40"/>
      <c r="Z95" s="40"/>
      <c r="AA95" s="40"/>
      <c r="AB95" s="40"/>
      <c r="AC95" s="40"/>
      <c r="AD95" s="40"/>
      <c r="AE95" s="40"/>
      <c r="AF95" s="40"/>
      <c r="AG95" s="40"/>
      <c r="AH95" s="40"/>
      <c r="AI95" s="40"/>
      <c r="AJ95" s="40"/>
      <c r="AK95" s="40"/>
      <c r="AL95" s="40"/>
      <c r="AM95" s="40"/>
      <c r="AN95" s="40"/>
      <c r="AO95" s="40"/>
      <c r="AP95" s="40"/>
      <c r="AQ95" s="40"/>
      <c r="AR95" s="40"/>
      <c r="AS95" s="40"/>
      <c r="AT95" s="40"/>
      <c r="AU95" s="40"/>
      <c r="AV95" s="40"/>
      <c r="AW95" s="40"/>
      <c r="AX95" s="40"/>
      <c r="AY95" s="40"/>
      <c r="AZ95" s="40"/>
      <c r="BA95" s="40"/>
      <c r="BB95" s="40"/>
      <c r="BC95" s="40"/>
      <c r="BD95" s="40"/>
      <c r="BE95" s="40"/>
      <c r="BF95" s="40"/>
      <c r="BG95" s="40"/>
      <c r="BH95" s="40"/>
    </row>
    <row r="96" spans="1:60" x14ac:dyDescent="0.25">
      <c r="A96" s="40"/>
      <c r="B96" s="40"/>
      <c r="C96" s="40"/>
      <c r="D96" s="40"/>
      <c r="E96" s="40"/>
      <c r="F96" s="40"/>
      <c r="G96" s="40"/>
      <c r="H96" s="40"/>
      <c r="I96" s="40"/>
      <c r="J96" s="40"/>
      <c r="K96" s="40"/>
      <c r="L96" s="40"/>
      <c r="M96" s="40"/>
      <c r="N96" s="40"/>
      <c r="O96" s="40"/>
      <c r="P96" s="40"/>
      <c r="Q96" s="40"/>
      <c r="R96" s="40"/>
      <c r="S96" s="40"/>
      <c r="T96" s="40"/>
      <c r="U96" s="40"/>
      <c r="V96" s="40"/>
      <c r="W96" s="40"/>
      <c r="X96" s="40"/>
      <c r="Y96" s="40"/>
      <c r="Z96" s="40"/>
      <c r="AA96" s="40"/>
      <c r="AB96" s="40"/>
      <c r="AC96" s="40"/>
      <c r="AD96" s="40"/>
      <c r="AE96" s="40"/>
      <c r="AF96" s="40"/>
      <c r="AG96" s="40"/>
      <c r="AH96" s="40"/>
      <c r="AI96" s="40"/>
      <c r="AJ96" s="40"/>
      <c r="AK96" s="40"/>
      <c r="AL96" s="40"/>
      <c r="AM96" s="40"/>
      <c r="AN96" s="40"/>
      <c r="AO96" s="40"/>
      <c r="AP96" s="40"/>
      <c r="AQ96" s="40"/>
      <c r="AR96" s="40"/>
      <c r="AS96" s="40"/>
      <c r="AT96" s="40"/>
      <c r="AU96" s="40"/>
      <c r="AV96" s="40"/>
      <c r="AW96" s="40"/>
      <c r="AX96" s="40"/>
      <c r="AY96" s="40"/>
      <c r="AZ96" s="40"/>
      <c r="BA96" s="40"/>
      <c r="BB96" s="40"/>
      <c r="BC96" s="40"/>
      <c r="BD96" s="40"/>
      <c r="BE96" s="40"/>
      <c r="BF96" s="40"/>
      <c r="BG96" s="40"/>
      <c r="BH96" s="40"/>
    </row>
    <row r="97" spans="1:60" x14ac:dyDescent="0.25">
      <c r="A97" s="40"/>
      <c r="B97" s="40"/>
      <c r="C97" s="40"/>
      <c r="D97" s="40"/>
      <c r="E97" s="40"/>
      <c r="F97" s="40"/>
      <c r="G97" s="40"/>
      <c r="H97" s="40"/>
      <c r="I97" s="40"/>
      <c r="J97" s="40"/>
      <c r="K97" s="40"/>
      <c r="L97" s="40"/>
      <c r="M97" s="40"/>
      <c r="N97" s="40"/>
      <c r="O97" s="40"/>
      <c r="P97" s="40"/>
      <c r="Q97" s="40"/>
      <c r="R97" s="40"/>
      <c r="S97" s="40"/>
      <c r="T97" s="40"/>
      <c r="U97" s="40"/>
      <c r="V97" s="40"/>
      <c r="W97" s="40"/>
      <c r="X97" s="40"/>
      <c r="Y97" s="40"/>
      <c r="Z97" s="40"/>
      <c r="AA97" s="40"/>
      <c r="AB97" s="40"/>
      <c r="AC97" s="40"/>
      <c r="AD97" s="40"/>
      <c r="AE97" s="40"/>
      <c r="AF97" s="40"/>
      <c r="AG97" s="40"/>
      <c r="AH97" s="40"/>
      <c r="AI97" s="40"/>
      <c r="AJ97" s="40"/>
      <c r="AK97" s="40"/>
      <c r="AL97" s="40"/>
      <c r="AM97" s="40"/>
      <c r="AN97" s="40"/>
      <c r="AO97" s="40"/>
      <c r="AP97" s="40"/>
      <c r="AQ97" s="40"/>
      <c r="AR97" s="40"/>
      <c r="AS97" s="40"/>
      <c r="AT97" s="40"/>
      <c r="AU97" s="40"/>
      <c r="AV97" s="40"/>
      <c r="AW97" s="40"/>
      <c r="AX97" s="40"/>
      <c r="AY97" s="40"/>
      <c r="AZ97" s="40"/>
      <c r="BA97" s="40"/>
      <c r="BB97" s="40"/>
      <c r="BC97" s="40"/>
      <c r="BD97" s="40"/>
      <c r="BE97" s="40"/>
      <c r="BF97" s="40"/>
      <c r="BG97" s="40"/>
      <c r="BH97" s="40"/>
    </row>
    <row r="98" spans="1:60" x14ac:dyDescent="0.25">
      <c r="A98" s="40"/>
      <c r="B98" s="40"/>
      <c r="C98" s="40"/>
      <c r="D98" s="40"/>
      <c r="E98" s="40"/>
      <c r="F98" s="40"/>
      <c r="G98" s="40"/>
      <c r="H98" s="40"/>
      <c r="I98" s="40"/>
      <c r="J98" s="40"/>
      <c r="K98" s="40"/>
      <c r="L98" s="40"/>
      <c r="M98" s="40"/>
      <c r="N98" s="40"/>
      <c r="O98" s="40"/>
      <c r="P98" s="40"/>
      <c r="Q98" s="40"/>
      <c r="R98" s="40"/>
      <c r="S98" s="40"/>
      <c r="T98" s="40"/>
      <c r="U98" s="40"/>
      <c r="V98" s="40"/>
      <c r="W98" s="40"/>
      <c r="X98" s="40"/>
      <c r="Y98" s="40"/>
      <c r="Z98" s="40"/>
      <c r="AA98" s="40"/>
      <c r="AB98" s="40"/>
      <c r="AC98" s="40"/>
      <c r="AD98" s="40"/>
      <c r="AE98" s="40"/>
      <c r="AF98" s="40"/>
      <c r="AG98" s="40"/>
      <c r="AH98" s="40"/>
      <c r="AI98" s="40"/>
      <c r="AJ98" s="40"/>
      <c r="AK98" s="40"/>
      <c r="AL98" s="40"/>
      <c r="AM98" s="40"/>
      <c r="AN98" s="40"/>
      <c r="AO98" s="40"/>
      <c r="AP98" s="40"/>
      <c r="AQ98" s="40"/>
      <c r="AR98" s="40"/>
      <c r="AS98" s="40"/>
      <c r="AT98" s="40"/>
      <c r="AU98" s="40"/>
      <c r="AV98" s="40"/>
      <c r="AW98" s="40"/>
      <c r="AX98" s="40"/>
      <c r="AY98" s="40"/>
      <c r="AZ98" s="40"/>
      <c r="BA98" s="40"/>
      <c r="BB98" s="40"/>
      <c r="BC98" s="40"/>
      <c r="BD98" s="40"/>
      <c r="BE98" s="40"/>
      <c r="BF98" s="40"/>
      <c r="BG98" s="40"/>
      <c r="BH98" s="40"/>
    </row>
    <row r="99" spans="1:60" x14ac:dyDescent="0.25">
      <c r="A99" s="40"/>
      <c r="B99" s="40"/>
      <c r="C99" s="40"/>
      <c r="D99" s="40"/>
      <c r="E99" s="40"/>
      <c r="F99" s="40"/>
      <c r="G99" s="40"/>
      <c r="H99" s="40"/>
      <c r="I99" s="40"/>
      <c r="J99" s="40"/>
      <c r="K99" s="40"/>
      <c r="L99" s="40"/>
      <c r="M99" s="40"/>
      <c r="N99" s="40"/>
      <c r="O99" s="40"/>
      <c r="P99" s="40"/>
      <c r="Q99" s="40"/>
      <c r="R99" s="40"/>
      <c r="S99" s="40"/>
      <c r="T99" s="40"/>
      <c r="U99" s="40"/>
      <c r="V99" s="40"/>
      <c r="W99" s="40"/>
      <c r="X99" s="40"/>
      <c r="Y99" s="40"/>
      <c r="Z99" s="40"/>
      <c r="AA99" s="40"/>
      <c r="AB99" s="40"/>
      <c r="AC99" s="40"/>
      <c r="AD99" s="40"/>
      <c r="AE99" s="40"/>
      <c r="AF99" s="40"/>
      <c r="AG99" s="40"/>
      <c r="AH99" s="40"/>
      <c r="AI99" s="40"/>
      <c r="AJ99" s="40"/>
      <c r="AK99" s="40"/>
      <c r="AL99" s="40"/>
      <c r="AM99" s="40"/>
      <c r="AN99" s="40"/>
      <c r="AO99" s="40"/>
      <c r="AP99" s="40"/>
      <c r="AQ99" s="40"/>
      <c r="AR99" s="40"/>
      <c r="AS99" s="40"/>
      <c r="AT99" s="40"/>
      <c r="AU99" s="40"/>
      <c r="AV99" s="40"/>
      <c r="AW99" s="40"/>
      <c r="AX99" s="40"/>
      <c r="AY99" s="40"/>
      <c r="AZ99" s="40"/>
      <c r="BA99" s="40"/>
      <c r="BB99" s="40"/>
      <c r="BC99" s="40"/>
      <c r="BD99" s="40"/>
      <c r="BE99" s="40"/>
      <c r="BF99" s="40"/>
      <c r="BG99" s="40"/>
      <c r="BH99" s="40"/>
    </row>
    <row r="100" spans="1:60" x14ac:dyDescent="0.25">
      <c r="A100" s="40"/>
      <c r="B100" s="40"/>
      <c r="C100" s="40"/>
      <c r="D100" s="40"/>
      <c r="E100" s="40"/>
      <c r="F100" s="40"/>
      <c r="G100" s="40"/>
      <c r="H100" s="40"/>
      <c r="I100" s="40"/>
      <c r="J100" s="40"/>
      <c r="K100" s="40"/>
      <c r="L100" s="40"/>
      <c r="M100" s="40"/>
      <c r="N100" s="40"/>
      <c r="O100" s="40"/>
      <c r="P100" s="40"/>
      <c r="Q100" s="40"/>
      <c r="R100" s="40"/>
      <c r="S100" s="40"/>
      <c r="T100" s="40"/>
      <c r="U100" s="40"/>
      <c r="V100" s="40"/>
      <c r="W100" s="40"/>
      <c r="X100" s="40"/>
      <c r="Y100" s="40"/>
      <c r="Z100" s="40"/>
      <c r="AA100" s="40"/>
      <c r="AB100" s="40"/>
      <c r="AC100" s="40"/>
      <c r="AD100" s="40"/>
      <c r="AE100" s="40"/>
      <c r="AF100" s="40"/>
      <c r="AG100" s="40"/>
      <c r="AH100" s="40"/>
      <c r="AI100" s="40"/>
      <c r="AJ100" s="40"/>
      <c r="AK100" s="40"/>
      <c r="AL100" s="40"/>
      <c r="AM100" s="40"/>
      <c r="AN100" s="40"/>
      <c r="AO100" s="40"/>
      <c r="AP100" s="40"/>
      <c r="AQ100" s="40"/>
      <c r="AR100" s="40"/>
      <c r="AS100" s="40"/>
      <c r="AT100" s="40"/>
      <c r="AU100" s="40"/>
      <c r="AV100" s="40"/>
      <c r="AW100" s="40"/>
      <c r="AX100" s="40"/>
      <c r="AY100" s="40"/>
      <c r="AZ100" s="40"/>
      <c r="BA100" s="40"/>
      <c r="BB100" s="40"/>
      <c r="BC100" s="40"/>
      <c r="BD100" s="40"/>
      <c r="BE100" s="40"/>
      <c r="BF100" s="40"/>
      <c r="BG100" s="40"/>
      <c r="BH100" s="40"/>
    </row>
    <row r="101" spans="1:60" x14ac:dyDescent="0.25">
      <c r="A101" s="40"/>
      <c r="B101" s="40"/>
      <c r="C101" s="40"/>
      <c r="D101" s="40"/>
      <c r="E101" s="40"/>
      <c r="F101" s="40"/>
      <c r="G101" s="40"/>
      <c r="H101" s="40"/>
      <c r="I101" s="40"/>
      <c r="J101" s="40"/>
      <c r="K101" s="40"/>
      <c r="L101" s="40"/>
      <c r="M101" s="40"/>
      <c r="N101" s="40"/>
      <c r="O101" s="40"/>
      <c r="P101" s="40"/>
      <c r="Q101" s="40"/>
      <c r="R101" s="40"/>
      <c r="S101" s="40"/>
      <c r="T101" s="40"/>
      <c r="U101" s="40"/>
      <c r="V101" s="40"/>
      <c r="W101" s="40"/>
      <c r="X101" s="40"/>
      <c r="Y101" s="40"/>
      <c r="Z101" s="40"/>
      <c r="AA101" s="40"/>
      <c r="AB101" s="40"/>
      <c r="AC101" s="40"/>
      <c r="AD101" s="40"/>
      <c r="AE101" s="40"/>
      <c r="AF101" s="40"/>
      <c r="AG101" s="40"/>
      <c r="AH101" s="40"/>
      <c r="AI101" s="40"/>
      <c r="AJ101" s="40"/>
      <c r="AK101" s="40"/>
      <c r="AL101" s="40"/>
      <c r="AM101" s="40"/>
      <c r="AN101" s="40"/>
      <c r="AO101" s="40"/>
      <c r="AP101" s="40"/>
      <c r="AQ101" s="40"/>
      <c r="AR101" s="40"/>
      <c r="AS101" s="40"/>
      <c r="AT101" s="40"/>
      <c r="AU101" s="40"/>
      <c r="AV101" s="40"/>
      <c r="AW101" s="40"/>
      <c r="AX101" s="40"/>
      <c r="AY101" s="40"/>
      <c r="AZ101" s="40"/>
      <c r="BA101" s="40"/>
      <c r="BB101" s="40"/>
      <c r="BC101" s="40"/>
      <c r="BD101" s="40"/>
      <c r="BE101" s="40"/>
      <c r="BF101" s="40"/>
      <c r="BG101" s="40"/>
      <c r="BH101" s="40"/>
    </row>
    <row r="102" spans="1:60" x14ac:dyDescent="0.25">
      <c r="A102" s="40"/>
      <c r="B102" s="40"/>
      <c r="C102" s="40"/>
      <c r="D102" s="40"/>
      <c r="E102" s="40"/>
      <c r="F102" s="40"/>
      <c r="G102" s="40"/>
      <c r="H102" s="40"/>
      <c r="I102" s="40"/>
      <c r="J102" s="40"/>
      <c r="K102" s="40"/>
      <c r="L102" s="40"/>
      <c r="M102" s="40"/>
      <c r="N102" s="40"/>
      <c r="O102" s="40"/>
      <c r="P102" s="40"/>
      <c r="Q102" s="40"/>
      <c r="R102" s="40"/>
      <c r="S102" s="40"/>
      <c r="T102" s="40"/>
      <c r="U102" s="40"/>
      <c r="V102" s="40"/>
      <c r="W102" s="40"/>
      <c r="X102" s="40"/>
      <c r="Y102" s="40"/>
      <c r="Z102" s="40"/>
      <c r="AA102" s="40"/>
      <c r="AB102" s="40"/>
      <c r="AC102" s="40"/>
      <c r="AD102" s="40"/>
      <c r="AE102" s="40"/>
      <c r="AF102" s="40"/>
      <c r="AG102" s="40"/>
      <c r="AH102" s="40"/>
      <c r="AI102" s="40"/>
      <c r="AJ102" s="40"/>
      <c r="AK102" s="40"/>
      <c r="AL102" s="40"/>
      <c r="AM102" s="40"/>
      <c r="AN102" s="40"/>
      <c r="AO102" s="40"/>
      <c r="AP102" s="40"/>
      <c r="AQ102" s="40"/>
      <c r="AR102" s="40"/>
      <c r="AS102" s="40"/>
      <c r="AT102" s="40"/>
      <c r="AU102" s="40"/>
      <c r="AV102" s="40"/>
      <c r="AW102" s="40"/>
      <c r="AX102" s="40"/>
      <c r="AY102" s="40"/>
      <c r="AZ102" s="40"/>
      <c r="BA102" s="40"/>
      <c r="BB102" s="40"/>
      <c r="BC102" s="40"/>
      <c r="BD102" s="40"/>
      <c r="BE102" s="40"/>
      <c r="BF102" s="40"/>
      <c r="BG102" s="40"/>
      <c r="BH102" s="40"/>
    </row>
    <row r="103" spans="1:60" x14ac:dyDescent="0.25">
      <c r="A103" s="40"/>
      <c r="B103" s="40"/>
      <c r="C103" s="40"/>
      <c r="D103" s="40"/>
      <c r="E103" s="40"/>
      <c r="F103" s="40"/>
      <c r="G103" s="40"/>
      <c r="H103" s="40"/>
      <c r="I103" s="40"/>
      <c r="J103" s="40"/>
      <c r="K103" s="40"/>
      <c r="L103" s="40"/>
      <c r="M103" s="40"/>
      <c r="N103" s="40"/>
      <c r="O103" s="40"/>
      <c r="P103" s="40"/>
      <c r="Q103" s="40"/>
      <c r="R103" s="40"/>
      <c r="S103" s="40"/>
      <c r="T103" s="40"/>
      <c r="U103" s="40"/>
      <c r="V103" s="40"/>
      <c r="W103" s="40"/>
      <c r="X103" s="40"/>
      <c r="Y103" s="40"/>
      <c r="Z103" s="40"/>
      <c r="AA103" s="40"/>
      <c r="AB103" s="40"/>
      <c r="AC103" s="40"/>
      <c r="AD103" s="40"/>
      <c r="AE103" s="40"/>
      <c r="AF103" s="40"/>
      <c r="AG103" s="40"/>
      <c r="AH103" s="40"/>
      <c r="AI103" s="40"/>
      <c r="AJ103" s="40"/>
      <c r="AK103" s="40"/>
      <c r="AL103" s="40"/>
      <c r="AM103" s="40"/>
      <c r="AN103" s="40"/>
      <c r="AO103" s="40"/>
      <c r="AP103" s="40"/>
      <c r="AQ103" s="40"/>
      <c r="AR103" s="40"/>
      <c r="AS103" s="40"/>
      <c r="AT103" s="40"/>
      <c r="AU103" s="40"/>
      <c r="AV103" s="40"/>
      <c r="AW103" s="40"/>
      <c r="AX103" s="40"/>
      <c r="AY103" s="40"/>
      <c r="AZ103" s="40"/>
      <c r="BA103" s="40"/>
      <c r="BB103" s="40"/>
      <c r="BC103" s="40"/>
      <c r="BD103" s="40"/>
      <c r="BE103" s="40"/>
      <c r="BF103" s="40"/>
      <c r="BG103" s="40"/>
      <c r="BH103" s="40"/>
    </row>
    <row r="104" spans="1:60" x14ac:dyDescent="0.25">
      <c r="A104" s="40"/>
      <c r="B104" s="40"/>
      <c r="C104" s="40"/>
      <c r="D104" s="40"/>
      <c r="E104" s="40"/>
      <c r="F104" s="40"/>
      <c r="G104" s="40"/>
      <c r="H104" s="40"/>
      <c r="I104" s="40"/>
      <c r="J104" s="40"/>
      <c r="K104" s="40"/>
      <c r="L104" s="40"/>
      <c r="M104" s="40"/>
      <c r="N104" s="40"/>
      <c r="O104" s="40"/>
      <c r="P104" s="40"/>
      <c r="Q104" s="40"/>
      <c r="R104" s="40"/>
      <c r="S104" s="40"/>
      <c r="T104" s="40"/>
      <c r="U104" s="40"/>
      <c r="V104" s="40"/>
      <c r="W104" s="40"/>
      <c r="X104" s="40"/>
      <c r="Y104" s="40"/>
      <c r="Z104" s="40"/>
      <c r="AA104" s="40"/>
      <c r="AB104" s="40"/>
      <c r="AC104" s="40"/>
      <c r="AD104" s="40"/>
      <c r="AE104" s="40"/>
      <c r="AF104" s="40"/>
      <c r="AG104" s="40"/>
      <c r="AH104" s="40"/>
      <c r="AI104" s="40"/>
      <c r="AJ104" s="40"/>
      <c r="AK104" s="40"/>
      <c r="AL104" s="40"/>
      <c r="AM104" s="40"/>
      <c r="AN104" s="40"/>
      <c r="AO104" s="40"/>
      <c r="AP104" s="40"/>
      <c r="AQ104" s="40"/>
      <c r="AR104" s="40"/>
      <c r="AS104" s="40"/>
      <c r="AT104" s="40"/>
      <c r="AU104" s="40"/>
      <c r="AV104" s="40"/>
      <c r="AW104" s="40"/>
      <c r="AX104" s="40"/>
      <c r="AY104" s="40"/>
      <c r="AZ104" s="40"/>
      <c r="BA104" s="40"/>
      <c r="BB104" s="40"/>
      <c r="BC104" s="40"/>
      <c r="BD104" s="40"/>
      <c r="BE104" s="40"/>
      <c r="BF104" s="40"/>
      <c r="BG104" s="40"/>
      <c r="BH104" s="40"/>
    </row>
    <row r="105" spans="1:60" x14ac:dyDescent="0.25">
      <c r="A105" s="40"/>
      <c r="B105" s="40"/>
      <c r="C105" s="40"/>
      <c r="D105" s="40"/>
      <c r="E105" s="40"/>
      <c r="F105" s="40"/>
      <c r="G105" s="40"/>
      <c r="H105" s="40"/>
      <c r="I105" s="40"/>
      <c r="J105" s="40"/>
      <c r="K105" s="40"/>
      <c r="L105" s="40"/>
      <c r="M105" s="40"/>
      <c r="N105" s="40"/>
      <c r="O105" s="40"/>
      <c r="P105" s="40"/>
      <c r="Q105" s="40"/>
      <c r="R105" s="40"/>
      <c r="S105" s="40"/>
      <c r="T105" s="40"/>
      <c r="U105" s="40"/>
      <c r="V105" s="40"/>
      <c r="W105" s="40"/>
      <c r="X105" s="40"/>
      <c r="Y105" s="40"/>
      <c r="Z105" s="40"/>
      <c r="AA105" s="40"/>
      <c r="AB105" s="40"/>
      <c r="AC105" s="40"/>
      <c r="AD105" s="40"/>
      <c r="AE105" s="40"/>
      <c r="AF105" s="40"/>
      <c r="AG105" s="40"/>
      <c r="AH105" s="40"/>
      <c r="AI105" s="40"/>
      <c r="AJ105" s="40"/>
      <c r="AK105" s="40"/>
      <c r="AL105" s="40"/>
      <c r="AM105" s="40"/>
      <c r="AN105" s="40"/>
      <c r="AO105" s="40"/>
      <c r="AP105" s="40"/>
      <c r="AQ105" s="40"/>
      <c r="AR105" s="40"/>
      <c r="AS105" s="40"/>
      <c r="AT105" s="40"/>
      <c r="AU105" s="40"/>
      <c r="AV105" s="40"/>
      <c r="AW105" s="40"/>
      <c r="AX105" s="40"/>
      <c r="AY105" s="40"/>
      <c r="AZ105" s="40"/>
      <c r="BA105" s="40"/>
      <c r="BB105" s="40"/>
      <c r="BC105" s="40"/>
      <c r="BD105" s="40"/>
      <c r="BE105" s="40"/>
      <c r="BF105" s="40"/>
      <c r="BG105" s="40"/>
      <c r="BH105" s="40"/>
    </row>
    <row r="106" spans="1:60" x14ac:dyDescent="0.25">
      <c r="A106" s="40"/>
      <c r="B106" s="40"/>
      <c r="C106" s="40"/>
      <c r="D106" s="40"/>
      <c r="E106" s="40"/>
      <c r="F106" s="40"/>
      <c r="G106" s="40"/>
      <c r="H106" s="40"/>
      <c r="I106" s="40"/>
      <c r="J106" s="40"/>
      <c r="K106" s="40"/>
      <c r="L106" s="40"/>
      <c r="M106" s="40"/>
      <c r="N106" s="40"/>
      <c r="O106" s="40"/>
      <c r="P106" s="40"/>
      <c r="Q106" s="40"/>
      <c r="R106" s="40"/>
      <c r="S106" s="40"/>
      <c r="T106" s="40"/>
      <c r="U106" s="40"/>
      <c r="V106" s="40"/>
      <c r="W106" s="40"/>
      <c r="X106" s="40"/>
      <c r="Y106" s="40"/>
      <c r="Z106" s="40"/>
      <c r="AA106" s="40"/>
      <c r="AB106" s="40"/>
      <c r="AC106" s="40"/>
      <c r="AD106" s="40"/>
      <c r="AE106" s="40"/>
      <c r="AF106" s="40"/>
      <c r="AG106" s="40"/>
      <c r="AH106" s="40"/>
      <c r="AI106" s="40"/>
      <c r="AJ106" s="40"/>
      <c r="AK106" s="40"/>
      <c r="AL106" s="40"/>
      <c r="AM106" s="40"/>
      <c r="AN106" s="40"/>
      <c r="AO106" s="40"/>
      <c r="AP106" s="40"/>
      <c r="AQ106" s="40"/>
      <c r="AR106" s="40"/>
      <c r="AS106" s="40"/>
      <c r="AT106" s="40"/>
      <c r="AU106" s="40"/>
      <c r="AV106" s="40"/>
      <c r="AW106" s="40"/>
      <c r="AX106" s="40"/>
      <c r="AY106" s="40"/>
      <c r="AZ106" s="40"/>
      <c r="BA106" s="40"/>
      <c r="BB106" s="40"/>
      <c r="BC106" s="40"/>
      <c r="BD106" s="40"/>
      <c r="BE106" s="40"/>
      <c r="BF106" s="40"/>
      <c r="BG106" s="40"/>
      <c r="BH106" s="40"/>
    </row>
    <row r="107" spans="1:60" x14ac:dyDescent="0.25">
      <c r="A107" s="40"/>
      <c r="B107" s="40"/>
      <c r="C107" s="40"/>
      <c r="D107" s="40"/>
      <c r="E107" s="40"/>
      <c r="F107" s="40"/>
      <c r="G107" s="40"/>
      <c r="H107" s="40"/>
      <c r="I107" s="40"/>
      <c r="J107" s="40"/>
      <c r="K107" s="40"/>
      <c r="L107" s="40"/>
      <c r="M107" s="40"/>
      <c r="N107" s="40"/>
      <c r="O107" s="40"/>
      <c r="P107" s="40"/>
      <c r="Q107" s="40"/>
      <c r="R107" s="40"/>
      <c r="S107" s="40"/>
      <c r="T107" s="40"/>
      <c r="U107" s="40"/>
      <c r="V107" s="40"/>
      <c r="W107" s="40"/>
      <c r="X107" s="40"/>
      <c r="Y107" s="40"/>
      <c r="Z107" s="40"/>
      <c r="AA107" s="40"/>
      <c r="AB107" s="40"/>
      <c r="AC107" s="40"/>
      <c r="AD107" s="40"/>
      <c r="AE107" s="40"/>
      <c r="AF107" s="40"/>
      <c r="AG107" s="40"/>
      <c r="AH107" s="40"/>
      <c r="AI107" s="40"/>
      <c r="AJ107" s="40"/>
      <c r="AK107" s="40"/>
      <c r="AL107" s="40"/>
      <c r="AM107" s="40"/>
      <c r="AN107" s="40"/>
      <c r="AO107" s="40"/>
      <c r="AP107" s="40"/>
      <c r="AQ107" s="40"/>
      <c r="AR107" s="40"/>
      <c r="AS107" s="40"/>
      <c r="AT107" s="40"/>
      <c r="AU107" s="40"/>
      <c r="AV107" s="40"/>
      <c r="AW107" s="40"/>
      <c r="AX107" s="40"/>
      <c r="AY107" s="40"/>
      <c r="AZ107" s="40"/>
      <c r="BA107" s="40"/>
      <c r="BB107" s="40"/>
      <c r="BC107" s="40"/>
      <c r="BD107" s="40"/>
      <c r="BE107" s="40"/>
      <c r="BF107" s="40"/>
      <c r="BG107" s="40"/>
      <c r="BH107" s="40"/>
    </row>
    <row r="108" spans="1:60" x14ac:dyDescent="0.25">
      <c r="A108" s="40"/>
      <c r="B108" s="40"/>
      <c r="C108" s="40"/>
      <c r="D108" s="40"/>
      <c r="E108" s="40"/>
      <c r="F108" s="40"/>
      <c r="G108" s="40"/>
      <c r="H108" s="40"/>
      <c r="I108" s="40"/>
      <c r="J108" s="40"/>
      <c r="K108" s="40"/>
      <c r="L108" s="40"/>
      <c r="M108" s="40"/>
      <c r="N108" s="40"/>
      <c r="O108" s="40"/>
      <c r="P108" s="40"/>
      <c r="Q108" s="40"/>
      <c r="R108" s="40"/>
      <c r="S108" s="40"/>
      <c r="T108" s="40"/>
      <c r="U108" s="40"/>
      <c r="V108" s="40"/>
      <c r="W108" s="40"/>
      <c r="X108" s="40"/>
      <c r="Y108" s="40"/>
      <c r="Z108" s="40"/>
      <c r="AA108" s="40"/>
      <c r="AB108" s="40"/>
      <c r="AC108" s="40"/>
      <c r="AD108" s="40"/>
      <c r="AE108" s="40"/>
      <c r="AF108" s="40"/>
      <c r="AG108" s="40"/>
      <c r="AH108" s="40"/>
      <c r="AI108" s="40"/>
      <c r="AJ108" s="40"/>
      <c r="AK108" s="40"/>
      <c r="AL108" s="40"/>
      <c r="AM108" s="40"/>
      <c r="AN108" s="40"/>
      <c r="AO108" s="40"/>
      <c r="AP108" s="40"/>
      <c r="AQ108" s="40"/>
      <c r="AR108" s="40"/>
      <c r="AS108" s="40"/>
      <c r="AT108" s="40"/>
      <c r="AU108" s="40"/>
      <c r="AV108" s="40"/>
      <c r="AW108" s="40"/>
      <c r="AX108" s="40"/>
      <c r="AY108" s="40"/>
      <c r="AZ108" s="40"/>
      <c r="BA108" s="40"/>
      <c r="BB108" s="40"/>
      <c r="BC108" s="40"/>
      <c r="BD108" s="40"/>
      <c r="BE108" s="40"/>
      <c r="BF108" s="40"/>
      <c r="BG108" s="40"/>
      <c r="BH108" s="40"/>
    </row>
    <row r="109" spans="1:60" x14ac:dyDescent="0.25">
      <c r="A109" s="40"/>
      <c r="B109" s="40"/>
      <c r="C109" s="40"/>
      <c r="D109" s="40"/>
      <c r="E109" s="40"/>
      <c r="F109" s="40"/>
      <c r="G109" s="40"/>
      <c r="H109" s="40"/>
      <c r="I109" s="40"/>
      <c r="J109" s="40"/>
      <c r="K109" s="40"/>
      <c r="L109" s="40"/>
      <c r="M109" s="40"/>
      <c r="N109" s="40"/>
      <c r="O109" s="40"/>
      <c r="P109" s="40"/>
      <c r="Q109" s="40"/>
      <c r="R109" s="40"/>
      <c r="S109" s="40"/>
      <c r="T109" s="40"/>
      <c r="U109" s="40"/>
      <c r="V109" s="40"/>
      <c r="W109" s="40"/>
      <c r="X109" s="40"/>
      <c r="Y109" s="40"/>
      <c r="Z109" s="40"/>
      <c r="AA109" s="40"/>
      <c r="AB109" s="40"/>
      <c r="AC109" s="40"/>
      <c r="AD109" s="40"/>
      <c r="AE109" s="40"/>
      <c r="AF109" s="40"/>
      <c r="AG109" s="40"/>
      <c r="AH109" s="40"/>
      <c r="AI109" s="40"/>
      <c r="AJ109" s="40"/>
      <c r="AK109" s="40"/>
      <c r="AL109" s="40"/>
      <c r="AM109" s="40"/>
      <c r="AN109" s="40"/>
      <c r="AO109" s="40"/>
      <c r="AP109" s="40"/>
      <c r="AQ109" s="40"/>
      <c r="AR109" s="40"/>
      <c r="AS109" s="40"/>
      <c r="AT109" s="40"/>
      <c r="AU109" s="40"/>
      <c r="AV109" s="40"/>
      <c r="AW109" s="40"/>
      <c r="AX109" s="40"/>
      <c r="AY109" s="40"/>
      <c r="AZ109" s="40"/>
      <c r="BA109" s="40"/>
      <c r="BB109" s="40"/>
      <c r="BC109" s="40"/>
      <c r="BD109" s="40"/>
      <c r="BE109" s="40"/>
      <c r="BF109" s="40"/>
      <c r="BG109" s="40"/>
      <c r="BH109" s="40"/>
    </row>
    <row r="110" spans="1:60" x14ac:dyDescent="0.25">
      <c r="A110" s="40"/>
      <c r="B110" s="40"/>
      <c r="C110" s="40"/>
      <c r="D110" s="40"/>
      <c r="E110" s="40"/>
      <c r="F110" s="40"/>
      <c r="G110" s="40"/>
      <c r="H110" s="40"/>
      <c r="I110" s="40"/>
      <c r="J110" s="40"/>
      <c r="K110" s="40"/>
      <c r="L110" s="40"/>
      <c r="M110" s="40"/>
      <c r="N110" s="40"/>
      <c r="O110" s="40"/>
      <c r="P110" s="40"/>
      <c r="Q110" s="40"/>
      <c r="R110" s="40"/>
      <c r="S110" s="40"/>
      <c r="T110" s="40"/>
      <c r="U110" s="40"/>
      <c r="V110" s="40"/>
      <c r="W110" s="40"/>
      <c r="X110" s="40"/>
      <c r="Y110" s="40"/>
      <c r="Z110" s="40"/>
      <c r="AA110" s="40"/>
      <c r="AB110" s="40"/>
      <c r="AC110" s="40"/>
      <c r="AD110" s="40"/>
      <c r="AE110" s="40"/>
      <c r="AF110" s="40"/>
      <c r="AG110" s="40"/>
      <c r="AH110" s="40"/>
      <c r="AI110" s="40"/>
      <c r="AJ110" s="40"/>
      <c r="AK110" s="40"/>
      <c r="AL110" s="40"/>
      <c r="AM110" s="40"/>
      <c r="AN110" s="40"/>
      <c r="AO110" s="40"/>
      <c r="AP110" s="40"/>
      <c r="AQ110" s="40"/>
      <c r="AR110" s="40"/>
      <c r="AS110" s="40"/>
      <c r="AT110" s="40"/>
      <c r="AU110" s="40"/>
      <c r="AV110" s="40"/>
      <c r="AW110" s="40"/>
      <c r="AX110" s="40"/>
      <c r="AY110" s="40"/>
      <c r="AZ110" s="40"/>
      <c r="BA110" s="40"/>
      <c r="BB110" s="40"/>
      <c r="BC110" s="40"/>
      <c r="BD110" s="40"/>
      <c r="BE110" s="40"/>
      <c r="BF110" s="40"/>
      <c r="BG110" s="40"/>
      <c r="BH110" s="40"/>
    </row>
    <row r="111" spans="1:60" x14ac:dyDescent="0.25">
      <c r="A111" s="40"/>
      <c r="B111" s="40"/>
      <c r="C111" s="40"/>
      <c r="D111" s="40"/>
      <c r="E111" s="40"/>
      <c r="F111" s="40"/>
      <c r="G111" s="40"/>
      <c r="H111" s="40"/>
      <c r="I111" s="40"/>
      <c r="J111" s="40"/>
      <c r="K111" s="40"/>
      <c r="L111" s="40"/>
      <c r="M111" s="40"/>
      <c r="N111" s="40"/>
      <c r="O111" s="40"/>
      <c r="P111" s="40"/>
      <c r="Q111" s="40"/>
      <c r="R111" s="40"/>
      <c r="S111" s="40"/>
      <c r="T111" s="40"/>
      <c r="U111" s="40"/>
      <c r="V111" s="40"/>
      <c r="W111" s="40"/>
      <c r="X111" s="40"/>
      <c r="Y111" s="40"/>
      <c r="Z111" s="40"/>
      <c r="AA111" s="40"/>
      <c r="AB111" s="40"/>
      <c r="AC111" s="40"/>
      <c r="AD111" s="40"/>
      <c r="AE111" s="40"/>
      <c r="AF111" s="40"/>
      <c r="AG111" s="40"/>
      <c r="AH111" s="40"/>
      <c r="AI111" s="40"/>
      <c r="AJ111" s="40"/>
      <c r="AK111" s="40"/>
      <c r="AL111" s="40"/>
      <c r="AM111" s="40"/>
      <c r="AN111" s="40"/>
      <c r="AO111" s="40"/>
      <c r="AP111" s="40"/>
      <c r="AQ111" s="40"/>
      <c r="AR111" s="40"/>
      <c r="AS111" s="40"/>
      <c r="AT111" s="40"/>
      <c r="AU111" s="40"/>
      <c r="AV111" s="40"/>
      <c r="AW111" s="40"/>
      <c r="AX111" s="40"/>
      <c r="AY111" s="40"/>
      <c r="AZ111" s="40"/>
      <c r="BA111" s="40"/>
      <c r="BB111" s="40"/>
      <c r="BC111" s="40"/>
      <c r="BD111" s="40"/>
      <c r="BE111" s="40"/>
      <c r="BF111" s="40"/>
      <c r="BG111" s="40"/>
      <c r="BH111" s="40"/>
    </row>
    <row r="112" spans="1:60" x14ac:dyDescent="0.25">
      <c r="A112" s="40"/>
      <c r="B112" s="40"/>
      <c r="C112" s="40"/>
      <c r="D112" s="40"/>
      <c r="E112" s="40"/>
      <c r="F112" s="40"/>
      <c r="G112" s="40"/>
      <c r="H112" s="40"/>
      <c r="I112" s="40"/>
      <c r="J112" s="40"/>
      <c r="K112" s="40"/>
      <c r="L112" s="40"/>
      <c r="M112" s="40"/>
      <c r="N112" s="40"/>
      <c r="O112" s="40"/>
      <c r="P112" s="40"/>
      <c r="Q112" s="40"/>
      <c r="R112" s="40"/>
      <c r="S112" s="40"/>
      <c r="T112" s="40"/>
      <c r="U112" s="40"/>
      <c r="V112" s="40"/>
      <c r="W112" s="40"/>
      <c r="X112" s="40"/>
      <c r="Y112" s="40"/>
      <c r="Z112" s="40"/>
      <c r="AA112" s="40"/>
      <c r="AB112" s="40"/>
      <c r="AC112" s="40"/>
      <c r="AD112" s="40"/>
      <c r="AE112" s="40"/>
      <c r="AF112" s="40"/>
      <c r="AG112" s="40"/>
      <c r="AH112" s="40"/>
      <c r="AI112" s="40"/>
      <c r="AJ112" s="40"/>
      <c r="AK112" s="40"/>
      <c r="AL112" s="40"/>
      <c r="AM112" s="40"/>
      <c r="AN112" s="40"/>
      <c r="AO112" s="40"/>
      <c r="AP112" s="40"/>
      <c r="AQ112" s="40"/>
      <c r="AR112" s="40"/>
      <c r="AS112" s="40"/>
      <c r="AT112" s="40"/>
      <c r="AU112" s="40"/>
      <c r="AV112" s="40"/>
      <c r="AW112" s="40"/>
      <c r="AX112" s="40"/>
      <c r="AY112" s="40"/>
      <c r="AZ112" s="40"/>
      <c r="BA112" s="40"/>
      <c r="BB112" s="40"/>
      <c r="BC112" s="40"/>
      <c r="BD112" s="40"/>
      <c r="BE112" s="40"/>
      <c r="BF112" s="40"/>
      <c r="BG112" s="40"/>
      <c r="BH112" s="40"/>
    </row>
    <row r="113" spans="1:60" x14ac:dyDescent="0.25">
      <c r="A113" s="40"/>
      <c r="B113" s="40"/>
      <c r="C113" s="40"/>
      <c r="D113" s="40"/>
      <c r="E113" s="40"/>
      <c r="F113" s="40"/>
      <c r="G113" s="40"/>
      <c r="H113" s="40"/>
      <c r="I113" s="40"/>
      <c r="J113" s="40"/>
      <c r="K113" s="40"/>
      <c r="L113" s="40"/>
      <c r="M113" s="40"/>
      <c r="N113" s="40"/>
      <c r="O113" s="40"/>
      <c r="P113" s="40"/>
      <c r="Q113" s="40"/>
      <c r="R113" s="40"/>
      <c r="S113" s="40"/>
      <c r="T113" s="40"/>
      <c r="U113" s="40"/>
      <c r="V113" s="40"/>
      <c r="W113" s="40"/>
      <c r="X113" s="40"/>
      <c r="Y113" s="40"/>
      <c r="Z113" s="40"/>
      <c r="AA113" s="40"/>
      <c r="AB113" s="40"/>
      <c r="AC113" s="40"/>
      <c r="AD113" s="40"/>
      <c r="AE113" s="40"/>
      <c r="AF113" s="40"/>
      <c r="AG113" s="40"/>
      <c r="AH113" s="40"/>
      <c r="AI113" s="40"/>
      <c r="AJ113" s="40"/>
      <c r="AK113" s="40"/>
      <c r="AL113" s="40"/>
      <c r="AM113" s="40"/>
      <c r="AN113" s="40"/>
      <c r="AO113" s="40"/>
      <c r="AP113" s="40"/>
      <c r="AQ113" s="40"/>
      <c r="AR113" s="40"/>
      <c r="AS113" s="40"/>
      <c r="AT113" s="40"/>
      <c r="AU113" s="40"/>
      <c r="AV113" s="40"/>
      <c r="AW113" s="40"/>
      <c r="AX113" s="40"/>
      <c r="AY113" s="40"/>
      <c r="AZ113" s="40"/>
      <c r="BA113" s="40"/>
      <c r="BB113" s="40"/>
      <c r="BC113" s="40"/>
      <c r="BD113" s="40"/>
      <c r="BE113" s="40"/>
      <c r="BF113" s="40"/>
      <c r="BG113" s="40"/>
      <c r="BH113" s="40"/>
    </row>
    <row r="114" spans="1:60" x14ac:dyDescent="0.25">
      <c r="A114" s="40"/>
      <c r="B114" s="40"/>
      <c r="C114" s="40"/>
      <c r="D114" s="40"/>
      <c r="E114" s="40"/>
      <c r="F114" s="40"/>
      <c r="G114" s="40"/>
      <c r="H114" s="40"/>
      <c r="I114" s="40"/>
      <c r="J114" s="40"/>
      <c r="K114" s="40"/>
      <c r="L114" s="40"/>
      <c r="M114" s="40"/>
      <c r="N114" s="40"/>
      <c r="O114" s="40"/>
      <c r="P114" s="40"/>
      <c r="Q114" s="40"/>
      <c r="R114" s="40"/>
      <c r="S114" s="40"/>
      <c r="T114" s="40"/>
      <c r="U114" s="40"/>
      <c r="V114" s="40"/>
      <c r="W114" s="40"/>
      <c r="X114" s="40"/>
      <c r="Y114" s="40"/>
      <c r="Z114" s="40"/>
      <c r="AA114" s="40"/>
      <c r="AB114" s="40"/>
      <c r="AC114" s="40"/>
      <c r="AD114" s="40"/>
      <c r="AE114" s="40"/>
      <c r="AF114" s="40"/>
      <c r="AG114" s="40"/>
      <c r="AH114" s="40"/>
      <c r="AI114" s="40"/>
      <c r="AJ114" s="40"/>
      <c r="AK114" s="40"/>
      <c r="AL114" s="40"/>
      <c r="AM114" s="40"/>
      <c r="AN114" s="40"/>
      <c r="AO114" s="40"/>
      <c r="AP114" s="40"/>
      <c r="AQ114" s="40"/>
      <c r="AR114" s="40"/>
      <c r="AS114" s="40"/>
      <c r="AT114" s="40"/>
      <c r="AU114" s="40"/>
      <c r="AV114" s="40"/>
      <c r="AW114" s="40"/>
      <c r="AX114" s="40"/>
      <c r="AY114" s="40"/>
      <c r="AZ114" s="40"/>
      <c r="BA114" s="40"/>
      <c r="BB114" s="40"/>
      <c r="BC114" s="40"/>
      <c r="BD114" s="40"/>
      <c r="BE114" s="40"/>
      <c r="BF114" s="40"/>
      <c r="BG114" s="40"/>
      <c r="BH114" s="40"/>
    </row>
    <row r="115" spans="1:60" x14ac:dyDescent="0.25">
      <c r="A115" s="40"/>
      <c r="B115" s="40"/>
      <c r="C115" s="40"/>
      <c r="D115" s="40"/>
      <c r="E115" s="40"/>
      <c r="F115" s="40"/>
      <c r="G115" s="40"/>
      <c r="H115" s="40"/>
      <c r="I115" s="40"/>
      <c r="J115" s="40"/>
      <c r="K115" s="40"/>
      <c r="L115" s="40"/>
      <c r="M115" s="40"/>
      <c r="N115" s="40"/>
      <c r="O115" s="40"/>
      <c r="P115" s="40"/>
      <c r="Q115" s="40"/>
      <c r="R115" s="40"/>
      <c r="S115" s="40"/>
      <c r="T115" s="40"/>
      <c r="U115" s="40"/>
      <c r="V115" s="40"/>
      <c r="W115" s="40"/>
      <c r="X115" s="40"/>
      <c r="Y115" s="40"/>
      <c r="Z115" s="40"/>
      <c r="AA115" s="40"/>
      <c r="AB115" s="40"/>
      <c r="AC115" s="40"/>
      <c r="AD115" s="40"/>
      <c r="AE115" s="40"/>
      <c r="AF115" s="40"/>
      <c r="AG115" s="40"/>
      <c r="AH115" s="40"/>
      <c r="AI115" s="40"/>
      <c r="AJ115" s="40"/>
      <c r="AK115" s="40"/>
      <c r="AL115" s="40"/>
      <c r="AM115" s="40"/>
      <c r="AN115" s="40"/>
      <c r="AO115" s="40"/>
      <c r="AP115" s="40"/>
      <c r="AQ115" s="40"/>
      <c r="AR115" s="40"/>
      <c r="AS115" s="40"/>
      <c r="AT115" s="40"/>
      <c r="AU115" s="40"/>
      <c r="AV115" s="40"/>
      <c r="AW115" s="40"/>
      <c r="AX115" s="40"/>
      <c r="AY115" s="40"/>
      <c r="AZ115" s="40"/>
      <c r="BA115" s="40"/>
      <c r="BB115" s="40"/>
      <c r="BC115" s="40"/>
      <c r="BD115" s="40"/>
      <c r="BE115" s="40"/>
      <c r="BF115" s="40"/>
      <c r="BG115" s="40"/>
      <c r="BH115" s="40"/>
    </row>
    <row r="116" spans="1:60" x14ac:dyDescent="0.25">
      <c r="A116" s="40"/>
      <c r="B116" s="40"/>
      <c r="C116" s="40"/>
      <c r="D116" s="40"/>
      <c r="E116" s="40"/>
      <c r="F116" s="40"/>
      <c r="G116" s="40"/>
      <c r="H116" s="40"/>
      <c r="I116" s="40"/>
      <c r="J116" s="40"/>
      <c r="K116" s="40"/>
      <c r="L116" s="40"/>
      <c r="M116" s="40"/>
      <c r="N116" s="40"/>
      <c r="O116" s="40"/>
      <c r="P116" s="40"/>
      <c r="Q116" s="40"/>
      <c r="R116" s="40"/>
      <c r="S116" s="40"/>
      <c r="T116" s="40"/>
      <c r="U116" s="40"/>
      <c r="V116" s="40"/>
      <c r="W116" s="40"/>
      <c r="X116" s="40"/>
      <c r="Y116" s="40"/>
      <c r="Z116" s="40"/>
      <c r="AA116" s="40"/>
      <c r="AB116" s="40"/>
      <c r="AC116" s="40"/>
      <c r="AD116" s="40"/>
      <c r="AE116" s="40"/>
      <c r="AF116" s="40"/>
      <c r="AG116" s="40"/>
      <c r="AH116" s="40"/>
      <c r="AI116" s="40"/>
      <c r="AJ116" s="40"/>
      <c r="AK116" s="40"/>
      <c r="AL116" s="40"/>
      <c r="AM116" s="40"/>
      <c r="AN116" s="40"/>
      <c r="AO116" s="40"/>
      <c r="AP116" s="40"/>
      <c r="AQ116" s="40"/>
      <c r="AR116" s="40"/>
      <c r="AS116" s="40"/>
      <c r="AT116" s="40"/>
      <c r="AU116" s="40"/>
      <c r="AV116" s="40"/>
      <c r="AW116" s="40"/>
      <c r="AX116" s="40"/>
      <c r="AY116" s="40"/>
      <c r="AZ116" s="40"/>
      <c r="BA116" s="40"/>
      <c r="BB116" s="40"/>
      <c r="BC116" s="40"/>
      <c r="BD116" s="40"/>
      <c r="BE116" s="40"/>
      <c r="BF116" s="40"/>
      <c r="BG116" s="40"/>
      <c r="BH116" s="40"/>
    </row>
    <row r="117" spans="1:60" x14ac:dyDescent="0.25">
      <c r="A117" s="40"/>
      <c r="B117" s="40"/>
      <c r="C117" s="40"/>
      <c r="D117" s="40"/>
      <c r="E117" s="40"/>
      <c r="F117" s="40"/>
      <c r="G117" s="40"/>
      <c r="H117" s="40"/>
      <c r="I117" s="40"/>
      <c r="J117" s="40"/>
      <c r="K117" s="40"/>
      <c r="L117" s="40"/>
      <c r="M117" s="40"/>
      <c r="N117" s="40"/>
      <c r="O117" s="40"/>
      <c r="P117" s="40"/>
      <c r="Q117" s="40"/>
      <c r="R117" s="40"/>
      <c r="S117" s="40"/>
      <c r="T117" s="40"/>
      <c r="U117" s="40"/>
      <c r="V117" s="40"/>
      <c r="W117" s="40"/>
      <c r="X117" s="40"/>
      <c r="Y117" s="40"/>
      <c r="Z117" s="40"/>
      <c r="AA117" s="40"/>
      <c r="AB117" s="40"/>
      <c r="AC117" s="40"/>
      <c r="AD117" s="40"/>
      <c r="AE117" s="40"/>
      <c r="AF117" s="40"/>
      <c r="AG117" s="40"/>
      <c r="AH117" s="40"/>
      <c r="AI117" s="40"/>
      <c r="AJ117" s="40"/>
      <c r="AK117" s="40"/>
      <c r="AL117" s="40"/>
      <c r="AM117" s="40"/>
      <c r="AN117" s="40"/>
      <c r="AO117" s="40"/>
      <c r="AP117" s="40"/>
      <c r="AQ117" s="40"/>
      <c r="AR117" s="40"/>
      <c r="AS117" s="40"/>
      <c r="AT117" s="40"/>
      <c r="AU117" s="40"/>
      <c r="AV117" s="40"/>
      <c r="AW117" s="40"/>
      <c r="AX117" s="40"/>
      <c r="AY117" s="40"/>
      <c r="AZ117" s="40"/>
      <c r="BA117" s="40"/>
      <c r="BB117" s="40"/>
      <c r="BC117" s="40"/>
      <c r="BD117" s="40"/>
      <c r="BE117" s="40"/>
      <c r="BF117" s="40"/>
      <c r="BG117" s="40"/>
      <c r="BH117" s="40"/>
    </row>
    <row r="118" spans="1:60" x14ac:dyDescent="0.25">
      <c r="A118" s="40"/>
      <c r="B118" s="40"/>
      <c r="C118" s="40"/>
      <c r="D118" s="40"/>
      <c r="E118" s="40"/>
      <c r="F118" s="40"/>
      <c r="G118" s="40"/>
      <c r="H118" s="40"/>
      <c r="I118" s="40"/>
      <c r="J118" s="40"/>
      <c r="K118" s="40"/>
      <c r="L118" s="40"/>
      <c r="M118" s="40"/>
      <c r="N118" s="40"/>
      <c r="O118" s="40"/>
      <c r="P118" s="40"/>
      <c r="Q118" s="40"/>
      <c r="R118" s="40"/>
      <c r="S118" s="40"/>
      <c r="T118" s="40"/>
      <c r="U118" s="40"/>
      <c r="V118" s="40"/>
      <c r="W118" s="40"/>
      <c r="X118" s="40"/>
      <c r="Y118" s="40"/>
      <c r="Z118" s="40"/>
      <c r="AA118" s="40"/>
      <c r="AB118" s="40"/>
      <c r="AC118" s="40"/>
      <c r="AD118" s="40"/>
      <c r="AE118" s="40"/>
      <c r="AF118" s="40"/>
      <c r="AG118" s="40"/>
      <c r="AH118" s="40"/>
      <c r="AI118" s="40"/>
      <c r="AJ118" s="40"/>
      <c r="AK118" s="40"/>
      <c r="AL118" s="40"/>
      <c r="AM118" s="40"/>
      <c r="AN118" s="40"/>
      <c r="AO118" s="40"/>
      <c r="AP118" s="40"/>
      <c r="AQ118" s="40"/>
      <c r="AR118" s="40"/>
      <c r="AS118" s="40"/>
      <c r="AT118" s="40"/>
      <c r="AU118" s="40"/>
      <c r="AV118" s="40"/>
      <c r="AW118" s="40"/>
      <c r="AX118" s="40"/>
      <c r="AY118" s="40"/>
      <c r="AZ118" s="40"/>
      <c r="BA118" s="40"/>
      <c r="BB118" s="40"/>
      <c r="BC118" s="40"/>
      <c r="BD118" s="40"/>
      <c r="BE118" s="40"/>
      <c r="BF118" s="40"/>
      <c r="BG118" s="40"/>
      <c r="BH118" s="40"/>
    </row>
    <row r="119" spans="1:60" x14ac:dyDescent="0.25">
      <c r="A119" s="40"/>
      <c r="B119" s="40"/>
      <c r="C119" s="40"/>
      <c r="D119" s="40"/>
      <c r="E119" s="40"/>
      <c r="F119" s="40"/>
      <c r="G119" s="40"/>
      <c r="H119" s="40"/>
      <c r="I119" s="40"/>
      <c r="J119" s="40"/>
      <c r="K119" s="40"/>
      <c r="L119" s="40"/>
      <c r="M119" s="40"/>
      <c r="N119" s="40"/>
      <c r="O119" s="40"/>
      <c r="P119" s="40"/>
      <c r="Q119" s="40"/>
      <c r="R119" s="40"/>
      <c r="S119" s="40"/>
      <c r="T119" s="40"/>
      <c r="U119" s="40"/>
      <c r="V119" s="40"/>
      <c r="W119" s="40"/>
      <c r="X119" s="40"/>
      <c r="Y119" s="40"/>
      <c r="Z119" s="40"/>
      <c r="AA119" s="40"/>
      <c r="AB119" s="40"/>
      <c r="AC119" s="40"/>
      <c r="AD119" s="40"/>
      <c r="AE119" s="40"/>
      <c r="AF119" s="40"/>
      <c r="AG119" s="40"/>
      <c r="AH119" s="40"/>
      <c r="AI119" s="40"/>
      <c r="AJ119" s="40"/>
      <c r="AK119" s="40"/>
      <c r="AL119" s="40"/>
      <c r="AM119" s="40"/>
      <c r="AN119" s="40"/>
      <c r="AO119" s="40"/>
      <c r="AP119" s="40"/>
      <c r="AQ119" s="40"/>
      <c r="AR119" s="40"/>
      <c r="AS119" s="40"/>
      <c r="AT119" s="40"/>
      <c r="AU119" s="40"/>
      <c r="AV119" s="40"/>
      <c r="AW119" s="40"/>
      <c r="AX119" s="40"/>
      <c r="AY119" s="40"/>
      <c r="AZ119" s="40"/>
      <c r="BA119" s="40"/>
      <c r="BB119" s="40"/>
      <c r="BC119" s="40"/>
      <c r="BD119" s="40"/>
      <c r="BE119" s="40"/>
      <c r="BF119" s="40"/>
      <c r="BG119" s="40"/>
      <c r="BH119" s="40"/>
    </row>
    <row r="120" spans="1:60" x14ac:dyDescent="0.25">
      <c r="A120" s="40"/>
      <c r="B120" s="40"/>
      <c r="C120" s="40"/>
      <c r="D120" s="40"/>
      <c r="E120" s="40"/>
      <c r="F120" s="40"/>
      <c r="G120" s="40"/>
      <c r="H120" s="40"/>
      <c r="I120" s="40"/>
      <c r="J120" s="40"/>
      <c r="K120" s="40"/>
      <c r="L120" s="40"/>
      <c r="M120" s="40"/>
      <c r="N120" s="40"/>
      <c r="O120" s="40"/>
      <c r="P120" s="40"/>
      <c r="Q120" s="40"/>
      <c r="R120" s="40"/>
      <c r="S120" s="40"/>
      <c r="T120" s="40"/>
      <c r="U120" s="40"/>
      <c r="V120" s="40"/>
      <c r="W120" s="40"/>
      <c r="X120" s="40"/>
      <c r="Y120" s="40"/>
      <c r="Z120" s="40"/>
      <c r="AA120" s="40"/>
      <c r="AB120" s="40"/>
      <c r="AC120" s="40"/>
      <c r="AD120" s="40"/>
      <c r="AE120" s="40"/>
      <c r="AF120" s="40"/>
      <c r="AG120" s="40"/>
      <c r="AH120" s="40"/>
      <c r="AI120" s="40"/>
      <c r="AJ120" s="40"/>
      <c r="AK120" s="40"/>
      <c r="AL120" s="40"/>
      <c r="AM120" s="40"/>
      <c r="AN120" s="40"/>
      <c r="AO120" s="40"/>
      <c r="AP120" s="40"/>
      <c r="AQ120" s="40"/>
      <c r="AR120" s="40"/>
      <c r="AS120" s="40"/>
      <c r="AT120" s="40"/>
      <c r="AU120" s="40"/>
      <c r="AV120" s="40"/>
      <c r="AW120" s="40"/>
      <c r="AX120" s="40"/>
      <c r="AY120" s="40"/>
      <c r="AZ120" s="40"/>
      <c r="BA120" s="40"/>
      <c r="BB120" s="40"/>
      <c r="BC120" s="40"/>
      <c r="BD120" s="40"/>
      <c r="BE120" s="40"/>
      <c r="BF120" s="40"/>
      <c r="BG120" s="40"/>
      <c r="BH120" s="40"/>
    </row>
    <row r="121" spans="1:60" x14ac:dyDescent="0.25">
      <c r="A121" s="40"/>
      <c r="B121" s="40"/>
      <c r="C121" s="40"/>
      <c r="D121" s="40"/>
      <c r="E121" s="40"/>
      <c r="F121" s="40"/>
      <c r="G121" s="40"/>
      <c r="H121" s="40"/>
      <c r="I121" s="40"/>
      <c r="J121" s="40"/>
      <c r="K121" s="40"/>
      <c r="L121" s="40"/>
      <c r="M121" s="40"/>
      <c r="N121" s="40"/>
      <c r="O121" s="40"/>
      <c r="P121" s="40"/>
      <c r="Q121" s="40"/>
      <c r="R121" s="40"/>
      <c r="S121" s="40"/>
      <c r="T121" s="40"/>
      <c r="U121" s="40"/>
      <c r="V121" s="40"/>
      <c r="W121" s="40"/>
      <c r="X121" s="40"/>
      <c r="Y121" s="40"/>
      <c r="Z121" s="40"/>
      <c r="AA121" s="40"/>
      <c r="AB121" s="40"/>
      <c r="AC121" s="40"/>
      <c r="AD121" s="40"/>
      <c r="AE121" s="40"/>
      <c r="AF121" s="40"/>
      <c r="AG121" s="40"/>
      <c r="AH121" s="40"/>
      <c r="AI121" s="40"/>
      <c r="AJ121" s="40"/>
      <c r="AK121" s="40"/>
      <c r="AL121" s="40"/>
      <c r="AM121" s="40"/>
      <c r="AN121" s="40"/>
      <c r="AO121" s="40"/>
      <c r="AP121" s="40"/>
      <c r="AQ121" s="40"/>
      <c r="AR121" s="40"/>
      <c r="AS121" s="40"/>
      <c r="AT121" s="40"/>
      <c r="AU121" s="40"/>
      <c r="AV121" s="40"/>
      <c r="AW121" s="40"/>
      <c r="AX121" s="40"/>
      <c r="AY121" s="40"/>
      <c r="AZ121" s="40"/>
      <c r="BA121" s="40"/>
      <c r="BB121" s="40"/>
      <c r="BC121" s="40"/>
      <c r="BD121" s="40"/>
      <c r="BE121" s="40"/>
      <c r="BF121" s="40"/>
      <c r="BG121" s="40"/>
      <c r="BH121" s="40"/>
    </row>
    <row r="122" spans="1:60" x14ac:dyDescent="0.25">
      <c r="A122" s="40"/>
      <c r="B122" s="40"/>
      <c r="C122" s="40"/>
      <c r="D122" s="40"/>
      <c r="E122" s="40"/>
      <c r="F122" s="40"/>
      <c r="G122" s="40"/>
      <c r="H122" s="40"/>
      <c r="I122" s="40"/>
      <c r="J122" s="40"/>
      <c r="K122" s="40"/>
      <c r="L122" s="40"/>
      <c r="M122" s="40"/>
      <c r="N122" s="40"/>
      <c r="O122" s="40"/>
      <c r="P122" s="40"/>
      <c r="Q122" s="40"/>
      <c r="R122" s="40"/>
      <c r="S122" s="40"/>
      <c r="T122" s="40"/>
      <c r="U122" s="40"/>
      <c r="V122" s="40"/>
      <c r="W122" s="40"/>
      <c r="X122" s="40"/>
      <c r="Y122" s="40"/>
      <c r="Z122" s="40"/>
      <c r="AA122" s="40"/>
      <c r="AB122" s="40"/>
      <c r="AC122" s="40"/>
      <c r="AD122" s="40"/>
      <c r="AE122" s="40"/>
      <c r="AF122" s="40"/>
      <c r="AG122" s="40"/>
      <c r="AH122" s="40"/>
      <c r="AI122" s="40"/>
      <c r="AJ122" s="40"/>
      <c r="AK122" s="40"/>
      <c r="AL122" s="40"/>
      <c r="AM122" s="40"/>
      <c r="AN122" s="40"/>
      <c r="AO122" s="40"/>
      <c r="AP122" s="40"/>
      <c r="AQ122" s="40"/>
      <c r="AR122" s="40"/>
      <c r="AS122" s="40"/>
      <c r="AT122" s="40"/>
      <c r="AU122" s="40"/>
      <c r="AV122" s="40"/>
      <c r="AW122" s="40"/>
      <c r="AX122" s="40"/>
      <c r="AY122" s="40"/>
      <c r="AZ122" s="40"/>
      <c r="BA122" s="40"/>
      <c r="BB122" s="40"/>
      <c r="BC122" s="40"/>
      <c r="BD122" s="40"/>
      <c r="BE122" s="40"/>
      <c r="BF122" s="40"/>
      <c r="BG122" s="40"/>
      <c r="BH122" s="40"/>
    </row>
    <row r="123" spans="1:60" x14ac:dyDescent="0.25">
      <c r="A123" s="40"/>
      <c r="B123" s="40"/>
      <c r="C123" s="40"/>
      <c r="D123" s="40"/>
      <c r="E123" s="40"/>
      <c r="F123" s="40"/>
      <c r="G123" s="40"/>
      <c r="H123" s="40"/>
      <c r="I123" s="40"/>
      <c r="J123" s="40"/>
      <c r="K123" s="40"/>
      <c r="L123" s="40"/>
      <c r="M123" s="40"/>
      <c r="N123" s="40"/>
      <c r="O123" s="40"/>
      <c r="P123" s="40"/>
      <c r="Q123" s="40"/>
      <c r="R123" s="40"/>
      <c r="S123" s="40"/>
      <c r="T123" s="40"/>
      <c r="U123" s="40"/>
      <c r="V123" s="40"/>
      <c r="W123" s="40"/>
      <c r="X123" s="40"/>
      <c r="Y123" s="40"/>
      <c r="Z123" s="40"/>
      <c r="AA123" s="40"/>
      <c r="AB123" s="40"/>
      <c r="AC123" s="40"/>
      <c r="AD123" s="40"/>
      <c r="AE123" s="40"/>
      <c r="AF123" s="40"/>
      <c r="AG123" s="40"/>
      <c r="AH123" s="40"/>
      <c r="AI123" s="40"/>
      <c r="AJ123" s="40"/>
      <c r="AK123" s="40"/>
      <c r="AL123" s="40"/>
      <c r="AM123" s="40"/>
      <c r="AN123" s="40"/>
      <c r="AO123" s="40"/>
      <c r="AP123" s="40"/>
      <c r="AQ123" s="40"/>
      <c r="AR123" s="40"/>
      <c r="AS123" s="40"/>
      <c r="AT123" s="40"/>
      <c r="AU123" s="40"/>
      <c r="AV123" s="40"/>
      <c r="AW123" s="40"/>
      <c r="AX123" s="40"/>
      <c r="AY123" s="40"/>
      <c r="AZ123" s="40"/>
      <c r="BA123" s="40"/>
      <c r="BB123" s="40"/>
      <c r="BC123" s="40"/>
      <c r="BD123" s="40"/>
      <c r="BE123" s="40"/>
      <c r="BF123" s="40"/>
      <c r="BG123" s="40"/>
      <c r="BH123" s="40"/>
    </row>
    <row r="124" spans="1:60" x14ac:dyDescent="0.25">
      <c r="A124" s="40"/>
      <c r="B124" s="40"/>
      <c r="C124" s="40"/>
      <c r="D124" s="40"/>
      <c r="E124" s="40"/>
      <c r="F124" s="40"/>
      <c r="G124" s="40"/>
      <c r="H124" s="40"/>
      <c r="I124" s="40"/>
      <c r="J124" s="40"/>
      <c r="K124" s="40"/>
      <c r="L124" s="40"/>
      <c r="M124" s="40"/>
      <c r="N124" s="40"/>
      <c r="O124" s="40"/>
      <c r="P124" s="40"/>
      <c r="Q124" s="40"/>
      <c r="R124" s="40"/>
      <c r="S124" s="40"/>
      <c r="T124" s="40"/>
      <c r="U124" s="40"/>
      <c r="V124" s="40"/>
      <c r="W124" s="40"/>
      <c r="X124" s="40"/>
      <c r="Y124" s="40"/>
      <c r="Z124" s="40"/>
      <c r="AA124" s="40"/>
      <c r="AB124" s="40"/>
      <c r="AC124" s="40"/>
      <c r="AD124" s="40"/>
      <c r="AE124" s="40"/>
      <c r="AF124" s="40"/>
      <c r="AG124" s="40"/>
      <c r="AH124" s="40"/>
      <c r="AI124" s="40"/>
      <c r="AJ124" s="40"/>
      <c r="AK124" s="40"/>
      <c r="AL124" s="40"/>
      <c r="AM124" s="40"/>
      <c r="AN124" s="40"/>
      <c r="AO124" s="40"/>
      <c r="AP124" s="40"/>
      <c r="AQ124" s="40"/>
      <c r="AR124" s="40"/>
      <c r="AS124" s="40"/>
      <c r="AT124" s="40"/>
      <c r="AU124" s="40"/>
      <c r="AV124" s="40"/>
      <c r="AW124" s="40"/>
      <c r="AX124" s="40"/>
      <c r="AY124" s="40"/>
      <c r="AZ124" s="40"/>
      <c r="BA124" s="40"/>
      <c r="BB124" s="40"/>
      <c r="BC124" s="40"/>
      <c r="BD124" s="40"/>
      <c r="BE124" s="40"/>
      <c r="BF124" s="40"/>
      <c r="BG124" s="40"/>
      <c r="BH124" s="40"/>
    </row>
    <row r="125" spans="1:60" x14ac:dyDescent="0.25">
      <c r="A125" s="40"/>
      <c r="B125" s="40"/>
      <c r="C125" s="40"/>
      <c r="D125" s="40"/>
      <c r="E125" s="40"/>
      <c r="F125" s="40"/>
      <c r="G125" s="40"/>
      <c r="H125" s="40"/>
      <c r="I125" s="40"/>
      <c r="J125" s="40"/>
      <c r="K125" s="40"/>
      <c r="L125" s="40"/>
      <c r="M125" s="40"/>
      <c r="N125" s="40"/>
      <c r="O125" s="40"/>
      <c r="P125" s="40"/>
      <c r="Q125" s="40"/>
      <c r="R125" s="40"/>
      <c r="S125" s="40"/>
      <c r="T125" s="40"/>
      <c r="U125" s="40"/>
      <c r="V125" s="40"/>
      <c r="W125" s="40"/>
      <c r="X125" s="40"/>
      <c r="Y125" s="40"/>
      <c r="Z125" s="40"/>
      <c r="AA125" s="40"/>
      <c r="AB125" s="40"/>
      <c r="AC125" s="40"/>
      <c r="AD125" s="40"/>
      <c r="AE125" s="40"/>
      <c r="AF125" s="40"/>
      <c r="AG125" s="40"/>
      <c r="AH125" s="40"/>
      <c r="AI125" s="40"/>
      <c r="AJ125" s="40"/>
      <c r="AK125" s="40"/>
      <c r="AL125" s="40"/>
      <c r="AM125" s="40"/>
      <c r="AN125" s="40"/>
      <c r="AO125" s="40"/>
      <c r="AP125" s="40"/>
      <c r="AQ125" s="40"/>
      <c r="AR125" s="40"/>
      <c r="AS125" s="40"/>
      <c r="AT125" s="40"/>
      <c r="AU125" s="40"/>
      <c r="AV125" s="40"/>
      <c r="AW125" s="40"/>
      <c r="AX125" s="40"/>
      <c r="AY125" s="40"/>
      <c r="AZ125" s="40"/>
      <c r="BA125" s="40"/>
      <c r="BB125" s="40"/>
      <c r="BC125" s="40"/>
      <c r="BD125" s="40"/>
      <c r="BE125" s="40"/>
      <c r="BF125" s="40"/>
      <c r="BG125" s="40"/>
      <c r="BH125" s="40"/>
    </row>
    <row r="126" spans="1:60" x14ac:dyDescent="0.25">
      <c r="A126" s="40"/>
      <c r="B126" s="40"/>
      <c r="C126" s="40"/>
      <c r="D126" s="40"/>
      <c r="E126" s="40"/>
      <c r="F126" s="40"/>
      <c r="G126" s="40"/>
      <c r="H126" s="40"/>
      <c r="I126" s="40"/>
      <c r="J126" s="40"/>
      <c r="K126" s="40"/>
      <c r="L126" s="40"/>
      <c r="M126" s="40"/>
      <c r="N126" s="40"/>
      <c r="O126" s="40"/>
      <c r="P126" s="40"/>
      <c r="Q126" s="40"/>
      <c r="R126" s="40"/>
      <c r="S126" s="40"/>
      <c r="T126" s="40"/>
      <c r="U126" s="40"/>
      <c r="V126" s="40"/>
      <c r="W126" s="40"/>
      <c r="X126" s="40"/>
      <c r="Y126" s="40"/>
      <c r="Z126" s="40"/>
      <c r="AA126" s="40"/>
      <c r="AB126" s="40"/>
      <c r="AC126" s="40"/>
      <c r="AD126" s="40"/>
      <c r="AE126" s="40"/>
      <c r="AF126" s="40"/>
      <c r="AG126" s="40"/>
      <c r="AH126" s="40"/>
      <c r="AI126" s="40"/>
      <c r="AJ126" s="40"/>
      <c r="AK126" s="40"/>
      <c r="AL126" s="40"/>
      <c r="AM126" s="40"/>
      <c r="AN126" s="40"/>
      <c r="AO126" s="40"/>
      <c r="AP126" s="40"/>
      <c r="AQ126" s="40"/>
      <c r="AR126" s="40"/>
      <c r="AS126" s="40"/>
      <c r="AT126" s="40"/>
      <c r="AU126" s="40"/>
      <c r="AV126" s="40"/>
      <c r="AW126" s="40"/>
      <c r="AX126" s="40"/>
      <c r="AY126" s="40"/>
      <c r="AZ126" s="40"/>
      <c r="BA126" s="40"/>
      <c r="BB126" s="40"/>
      <c r="BC126" s="40"/>
      <c r="BD126" s="40"/>
      <c r="BE126" s="40"/>
      <c r="BF126" s="40"/>
      <c r="BG126" s="40"/>
      <c r="BH126" s="40"/>
    </row>
    <row r="127" spans="1:60" x14ac:dyDescent="0.25">
      <c r="A127" s="40"/>
      <c r="B127" s="40"/>
      <c r="C127" s="40"/>
      <c r="D127" s="40"/>
      <c r="E127" s="40"/>
      <c r="F127" s="40"/>
      <c r="G127" s="40"/>
      <c r="H127" s="40"/>
      <c r="I127" s="40"/>
      <c r="J127" s="40"/>
      <c r="K127" s="40"/>
      <c r="L127" s="40"/>
      <c r="M127" s="40"/>
      <c r="N127" s="40"/>
      <c r="O127" s="40"/>
      <c r="P127" s="40"/>
      <c r="Q127" s="40"/>
      <c r="R127" s="40"/>
      <c r="S127" s="40"/>
      <c r="T127" s="40"/>
      <c r="U127" s="40"/>
      <c r="V127" s="40"/>
      <c r="W127" s="40"/>
      <c r="X127" s="40"/>
      <c r="Y127" s="40"/>
      <c r="Z127" s="40"/>
      <c r="AA127" s="40"/>
      <c r="AB127" s="40"/>
      <c r="AC127" s="40"/>
      <c r="AD127" s="40"/>
      <c r="AE127" s="40"/>
      <c r="AF127" s="40"/>
      <c r="AG127" s="40"/>
      <c r="AH127" s="40"/>
      <c r="AI127" s="40"/>
      <c r="AJ127" s="40"/>
      <c r="AK127" s="40"/>
      <c r="AL127" s="40"/>
      <c r="AM127" s="40"/>
      <c r="AN127" s="40"/>
      <c r="AO127" s="40"/>
      <c r="AP127" s="40"/>
      <c r="AQ127" s="40"/>
      <c r="AR127" s="40"/>
      <c r="AS127" s="40"/>
      <c r="AT127" s="40"/>
      <c r="AU127" s="40"/>
      <c r="AV127" s="40"/>
      <c r="AW127" s="40"/>
      <c r="AX127" s="40"/>
      <c r="AY127" s="40"/>
      <c r="AZ127" s="40"/>
      <c r="BA127" s="40"/>
      <c r="BB127" s="40"/>
      <c r="BC127" s="40"/>
      <c r="BD127" s="40"/>
      <c r="BE127" s="40"/>
      <c r="BF127" s="40"/>
      <c r="BG127" s="40"/>
      <c r="BH127" s="40"/>
    </row>
    <row r="128" spans="1:60" x14ac:dyDescent="0.25">
      <c r="A128" s="40"/>
      <c r="B128" s="40"/>
      <c r="C128" s="40"/>
      <c r="D128" s="40"/>
      <c r="E128" s="40"/>
      <c r="F128" s="40"/>
      <c r="G128" s="40"/>
      <c r="H128" s="40"/>
      <c r="I128" s="40"/>
      <c r="J128" s="40"/>
      <c r="K128" s="40"/>
      <c r="L128" s="40"/>
      <c r="M128" s="40"/>
      <c r="N128" s="40"/>
      <c r="O128" s="40"/>
      <c r="P128" s="40"/>
      <c r="Q128" s="40"/>
      <c r="R128" s="40"/>
      <c r="S128" s="40"/>
      <c r="T128" s="40"/>
      <c r="U128" s="40"/>
      <c r="V128" s="40"/>
      <c r="W128" s="40"/>
      <c r="X128" s="40"/>
      <c r="Y128" s="40"/>
      <c r="Z128" s="40"/>
      <c r="AA128" s="40"/>
      <c r="AB128" s="40"/>
      <c r="AC128" s="40"/>
      <c r="AD128" s="40"/>
      <c r="AE128" s="40"/>
      <c r="AF128" s="40"/>
      <c r="AG128" s="40"/>
      <c r="AH128" s="40"/>
      <c r="AI128" s="40"/>
      <c r="AJ128" s="40"/>
      <c r="AK128" s="40"/>
      <c r="AL128" s="40"/>
      <c r="AM128" s="40"/>
      <c r="AN128" s="40"/>
      <c r="AO128" s="40"/>
      <c r="AP128" s="40"/>
      <c r="AQ128" s="40"/>
      <c r="AR128" s="40"/>
      <c r="AS128" s="40"/>
      <c r="AT128" s="40"/>
      <c r="AU128" s="40"/>
      <c r="AV128" s="40"/>
      <c r="AW128" s="40"/>
      <c r="AX128" s="40"/>
      <c r="AY128" s="40"/>
      <c r="AZ128" s="40"/>
      <c r="BA128" s="40"/>
      <c r="BB128" s="40"/>
      <c r="BC128" s="40"/>
      <c r="BD128" s="40"/>
      <c r="BE128" s="40"/>
      <c r="BF128" s="40"/>
      <c r="BG128" s="40"/>
      <c r="BH128" s="40"/>
    </row>
    <row r="129" spans="1:60" x14ac:dyDescent="0.25">
      <c r="A129" s="40"/>
      <c r="B129" s="40"/>
      <c r="C129" s="40"/>
      <c r="D129" s="40"/>
      <c r="E129" s="40"/>
      <c r="F129" s="40"/>
      <c r="G129" s="40"/>
      <c r="H129" s="40"/>
      <c r="I129" s="40"/>
      <c r="J129" s="40"/>
      <c r="K129" s="40"/>
      <c r="L129" s="40"/>
      <c r="M129" s="40"/>
      <c r="N129" s="40"/>
      <c r="O129" s="40"/>
      <c r="P129" s="40"/>
      <c r="Q129" s="40"/>
      <c r="R129" s="40"/>
      <c r="S129" s="40"/>
      <c r="T129" s="40"/>
      <c r="U129" s="40"/>
      <c r="V129" s="40"/>
      <c r="W129" s="40"/>
      <c r="X129" s="40"/>
      <c r="Y129" s="40"/>
      <c r="Z129" s="40"/>
      <c r="AA129" s="40"/>
      <c r="AB129" s="40"/>
      <c r="AC129" s="40"/>
      <c r="AD129" s="40"/>
      <c r="AE129" s="40"/>
      <c r="AF129" s="40"/>
      <c r="AG129" s="40"/>
      <c r="AH129" s="40"/>
      <c r="AI129" s="40"/>
      <c r="AJ129" s="40"/>
      <c r="AK129" s="40"/>
      <c r="AL129" s="40"/>
      <c r="AM129" s="40"/>
      <c r="AN129" s="40"/>
      <c r="AO129" s="40"/>
      <c r="AP129" s="40"/>
      <c r="AQ129" s="40"/>
      <c r="AR129" s="40"/>
      <c r="AS129" s="40"/>
      <c r="AT129" s="40"/>
      <c r="AU129" s="40"/>
      <c r="AV129" s="40"/>
      <c r="AW129" s="40"/>
      <c r="AX129" s="40"/>
      <c r="AY129" s="40"/>
      <c r="AZ129" s="40"/>
      <c r="BA129" s="40"/>
      <c r="BB129" s="40"/>
      <c r="BC129" s="40"/>
      <c r="BD129" s="40"/>
      <c r="BE129" s="40"/>
      <c r="BF129" s="40"/>
      <c r="BG129" s="40"/>
      <c r="BH129" s="40"/>
    </row>
    <row r="130" spans="1:60" x14ac:dyDescent="0.25">
      <c r="A130" s="40"/>
      <c r="B130" s="40"/>
      <c r="C130" s="40"/>
      <c r="D130" s="40"/>
      <c r="E130" s="40"/>
      <c r="F130" s="40"/>
      <c r="G130" s="40"/>
      <c r="H130" s="40"/>
      <c r="I130" s="40"/>
      <c r="J130" s="40"/>
      <c r="K130" s="40"/>
      <c r="L130" s="40"/>
      <c r="M130" s="40"/>
      <c r="N130" s="40"/>
      <c r="O130" s="40"/>
      <c r="P130" s="40"/>
      <c r="Q130" s="40"/>
      <c r="R130" s="40"/>
      <c r="S130" s="40"/>
      <c r="T130" s="40"/>
      <c r="U130" s="40"/>
      <c r="V130" s="40"/>
      <c r="W130" s="40"/>
      <c r="X130" s="40"/>
      <c r="Y130" s="40"/>
      <c r="Z130" s="40"/>
      <c r="AA130" s="40"/>
      <c r="AB130" s="40"/>
      <c r="AC130" s="40"/>
      <c r="AD130" s="40"/>
      <c r="AE130" s="40"/>
      <c r="AF130" s="40"/>
      <c r="AG130" s="40"/>
      <c r="AH130" s="40"/>
      <c r="AI130" s="40"/>
      <c r="AJ130" s="40"/>
      <c r="AK130" s="40"/>
      <c r="AL130" s="40"/>
      <c r="AM130" s="40"/>
      <c r="AN130" s="40"/>
      <c r="AO130" s="40"/>
      <c r="AP130" s="40"/>
      <c r="AQ130" s="40"/>
      <c r="AR130" s="40"/>
      <c r="AS130" s="40"/>
      <c r="AT130" s="40"/>
      <c r="AU130" s="40"/>
      <c r="AV130" s="40"/>
      <c r="AW130" s="40"/>
      <c r="AX130" s="40"/>
      <c r="AY130" s="40"/>
      <c r="AZ130" s="40"/>
      <c r="BA130" s="40"/>
      <c r="BB130" s="40"/>
      <c r="BC130" s="40"/>
      <c r="BD130" s="40"/>
      <c r="BE130" s="40"/>
      <c r="BF130" s="40"/>
      <c r="BG130" s="40"/>
      <c r="BH130" s="40"/>
    </row>
    <row r="131" spans="1:60" x14ac:dyDescent="0.25">
      <c r="A131" s="40"/>
      <c r="B131" s="40"/>
      <c r="C131" s="40"/>
      <c r="D131" s="40"/>
      <c r="E131" s="40"/>
      <c r="F131" s="40"/>
      <c r="G131" s="40"/>
      <c r="H131" s="40"/>
      <c r="I131" s="40"/>
      <c r="J131" s="40"/>
      <c r="K131" s="40"/>
      <c r="L131" s="40"/>
      <c r="M131" s="40"/>
      <c r="N131" s="40"/>
      <c r="O131" s="40"/>
      <c r="P131" s="40"/>
      <c r="Q131" s="40"/>
      <c r="R131" s="40"/>
      <c r="S131" s="40"/>
      <c r="T131" s="40"/>
      <c r="U131" s="40"/>
      <c r="V131" s="40"/>
      <c r="W131" s="40"/>
      <c r="X131" s="40"/>
      <c r="Y131" s="40"/>
      <c r="Z131" s="40"/>
      <c r="AA131" s="40"/>
      <c r="AB131" s="40"/>
      <c r="AC131" s="40"/>
      <c r="AD131" s="40"/>
      <c r="AE131" s="40"/>
      <c r="AF131" s="40"/>
      <c r="AG131" s="40"/>
      <c r="AH131" s="40"/>
      <c r="AI131" s="40"/>
      <c r="AJ131" s="40"/>
      <c r="AK131" s="40"/>
      <c r="AL131" s="40"/>
      <c r="AM131" s="40"/>
      <c r="AN131" s="40"/>
      <c r="AO131" s="40"/>
      <c r="AP131" s="40"/>
      <c r="AQ131" s="40"/>
      <c r="AR131" s="40"/>
      <c r="AS131" s="40"/>
      <c r="AT131" s="40"/>
      <c r="AU131" s="40"/>
      <c r="AV131" s="40"/>
      <c r="AW131" s="40"/>
      <c r="AX131" s="40"/>
      <c r="AY131" s="40"/>
      <c r="AZ131" s="40"/>
      <c r="BA131" s="40"/>
      <c r="BB131" s="40"/>
      <c r="BC131" s="40"/>
      <c r="BD131" s="40"/>
      <c r="BE131" s="40"/>
      <c r="BF131" s="40"/>
      <c r="BG131" s="40"/>
      <c r="BH131" s="40"/>
    </row>
    <row r="132" spans="1:60" x14ac:dyDescent="0.25">
      <c r="A132" s="40"/>
      <c r="B132" s="40"/>
      <c r="C132" s="40"/>
      <c r="D132" s="40"/>
      <c r="E132" s="40"/>
      <c r="F132" s="40"/>
      <c r="G132" s="40"/>
      <c r="H132" s="40"/>
      <c r="I132" s="40"/>
      <c r="J132" s="40"/>
      <c r="K132" s="40"/>
      <c r="L132" s="40"/>
      <c r="M132" s="40"/>
      <c r="N132" s="40"/>
      <c r="O132" s="40"/>
      <c r="P132" s="40"/>
      <c r="Q132" s="40"/>
      <c r="R132" s="40"/>
      <c r="S132" s="40"/>
      <c r="T132" s="40"/>
      <c r="U132" s="40"/>
      <c r="V132" s="40"/>
      <c r="W132" s="40"/>
      <c r="X132" s="40"/>
      <c r="Y132" s="40"/>
      <c r="Z132" s="40"/>
      <c r="AA132" s="40"/>
      <c r="AB132" s="40"/>
      <c r="AC132" s="40"/>
      <c r="AD132" s="40"/>
      <c r="AE132" s="40"/>
      <c r="AF132" s="40"/>
      <c r="AG132" s="40"/>
      <c r="AH132" s="40"/>
      <c r="AI132" s="40"/>
      <c r="AJ132" s="40"/>
      <c r="AK132" s="40"/>
      <c r="AL132" s="40"/>
      <c r="AM132" s="40"/>
      <c r="AN132" s="40"/>
      <c r="AO132" s="40"/>
      <c r="AP132" s="40"/>
      <c r="AQ132" s="40"/>
      <c r="AR132" s="40"/>
      <c r="AS132" s="40"/>
      <c r="AT132" s="40"/>
      <c r="AU132" s="40"/>
      <c r="AV132" s="40"/>
      <c r="AW132" s="40"/>
      <c r="AX132" s="40"/>
      <c r="AY132" s="40"/>
      <c r="AZ132" s="40"/>
      <c r="BA132" s="40"/>
      <c r="BB132" s="40"/>
      <c r="BC132" s="40"/>
      <c r="BD132" s="40"/>
      <c r="BE132" s="40"/>
      <c r="BF132" s="40"/>
      <c r="BG132" s="40"/>
      <c r="BH132" s="40"/>
    </row>
    <row r="133" spans="1:60" x14ac:dyDescent="0.25">
      <c r="A133" s="40"/>
      <c r="B133" s="40"/>
      <c r="C133" s="40"/>
      <c r="D133" s="40"/>
      <c r="E133" s="40"/>
      <c r="F133" s="40"/>
      <c r="G133" s="40"/>
      <c r="H133" s="40"/>
      <c r="I133" s="40"/>
      <c r="J133" s="40"/>
      <c r="K133" s="40"/>
      <c r="L133" s="40"/>
      <c r="M133" s="40"/>
      <c r="N133" s="40"/>
      <c r="O133" s="40"/>
      <c r="P133" s="40"/>
      <c r="Q133" s="40"/>
      <c r="R133" s="40"/>
      <c r="S133" s="40"/>
      <c r="T133" s="40"/>
      <c r="U133" s="40"/>
      <c r="V133" s="40"/>
      <c r="W133" s="40"/>
      <c r="X133" s="40"/>
      <c r="Y133" s="40"/>
      <c r="Z133" s="40"/>
      <c r="AA133" s="40"/>
      <c r="AB133" s="40"/>
      <c r="AC133" s="40"/>
      <c r="AD133" s="40"/>
      <c r="AE133" s="40"/>
      <c r="AF133" s="40"/>
      <c r="AG133" s="40"/>
      <c r="AH133" s="40"/>
      <c r="AI133" s="40"/>
      <c r="AJ133" s="40"/>
      <c r="AK133" s="40"/>
      <c r="AL133" s="40"/>
      <c r="AM133" s="40"/>
      <c r="AN133" s="40"/>
      <c r="AO133" s="40"/>
      <c r="AP133" s="40"/>
      <c r="AQ133" s="40"/>
      <c r="AR133" s="40"/>
      <c r="AS133" s="40"/>
      <c r="AT133" s="40"/>
      <c r="AU133" s="40"/>
      <c r="AV133" s="40"/>
      <c r="AW133" s="40"/>
      <c r="AX133" s="40"/>
      <c r="AY133" s="40"/>
      <c r="AZ133" s="40"/>
      <c r="BA133" s="40"/>
      <c r="BB133" s="40"/>
      <c r="BC133" s="40"/>
      <c r="BD133" s="40"/>
      <c r="BE133" s="40"/>
      <c r="BF133" s="40"/>
      <c r="BG133" s="40"/>
      <c r="BH133" s="40"/>
    </row>
    <row r="134" spans="1:60" x14ac:dyDescent="0.25">
      <c r="A134" s="40"/>
      <c r="B134" s="40"/>
      <c r="C134" s="40"/>
      <c r="D134" s="40"/>
      <c r="E134" s="40"/>
      <c r="F134" s="40"/>
      <c r="G134" s="40"/>
      <c r="H134" s="40"/>
      <c r="I134" s="40"/>
      <c r="J134" s="40"/>
      <c r="K134" s="40"/>
      <c r="L134" s="40"/>
      <c r="M134" s="40"/>
      <c r="N134" s="40"/>
      <c r="O134" s="40"/>
      <c r="P134" s="40"/>
      <c r="Q134" s="40"/>
      <c r="R134" s="40"/>
      <c r="S134" s="40"/>
      <c r="T134" s="40"/>
      <c r="U134" s="40"/>
      <c r="V134" s="40"/>
      <c r="W134" s="40"/>
      <c r="X134" s="40"/>
      <c r="Y134" s="40"/>
      <c r="Z134" s="40"/>
      <c r="AA134" s="40"/>
      <c r="AB134" s="40"/>
      <c r="AC134" s="40"/>
      <c r="AD134" s="40"/>
      <c r="AE134" s="40"/>
      <c r="AF134" s="40"/>
      <c r="AG134" s="40"/>
      <c r="AH134" s="40"/>
      <c r="AI134" s="40"/>
      <c r="AJ134" s="40"/>
      <c r="AK134" s="40"/>
      <c r="AL134" s="40"/>
      <c r="AM134" s="40"/>
      <c r="AN134" s="40"/>
      <c r="AO134" s="40"/>
      <c r="AP134" s="40"/>
      <c r="AQ134" s="40"/>
      <c r="AR134" s="40"/>
      <c r="AS134" s="40"/>
      <c r="AT134" s="40"/>
      <c r="AU134" s="40"/>
      <c r="AV134" s="40"/>
      <c r="AW134" s="40"/>
      <c r="AX134" s="40"/>
      <c r="AY134" s="40"/>
      <c r="AZ134" s="40"/>
      <c r="BA134" s="40"/>
      <c r="BB134" s="40"/>
      <c r="BC134" s="40"/>
      <c r="BD134" s="40"/>
      <c r="BE134" s="40"/>
      <c r="BF134" s="40"/>
      <c r="BG134" s="40"/>
      <c r="BH134" s="40"/>
    </row>
    <row r="135" spans="1:60" x14ac:dyDescent="0.25">
      <c r="A135" s="40"/>
      <c r="B135" s="40"/>
      <c r="C135" s="40"/>
      <c r="D135" s="40"/>
      <c r="E135" s="40"/>
      <c r="F135" s="40"/>
      <c r="G135" s="40"/>
      <c r="H135" s="40"/>
      <c r="I135" s="40"/>
      <c r="J135" s="40"/>
      <c r="K135" s="40"/>
      <c r="L135" s="40"/>
      <c r="M135" s="40"/>
      <c r="N135" s="40"/>
      <c r="O135" s="40"/>
      <c r="P135" s="40"/>
      <c r="Q135" s="40"/>
      <c r="R135" s="40"/>
      <c r="S135" s="40"/>
      <c r="T135" s="40"/>
      <c r="U135" s="40"/>
      <c r="V135" s="40"/>
      <c r="W135" s="40"/>
      <c r="X135" s="40"/>
      <c r="Y135" s="40"/>
      <c r="Z135" s="40"/>
      <c r="AA135" s="40"/>
      <c r="AB135" s="40"/>
      <c r="AC135" s="40"/>
      <c r="AD135" s="40"/>
      <c r="AE135" s="40"/>
      <c r="AF135" s="40"/>
      <c r="AG135" s="40"/>
      <c r="AH135" s="40"/>
      <c r="AI135" s="40"/>
      <c r="AJ135" s="40"/>
      <c r="AK135" s="40"/>
      <c r="AL135" s="40"/>
      <c r="AM135" s="40"/>
      <c r="AN135" s="40"/>
      <c r="AO135" s="40"/>
      <c r="AP135" s="40"/>
      <c r="AQ135" s="40"/>
      <c r="AR135" s="40"/>
      <c r="AS135" s="40"/>
      <c r="AT135" s="40"/>
      <c r="AU135" s="40"/>
      <c r="AV135" s="40"/>
      <c r="AW135" s="40"/>
      <c r="AX135" s="40"/>
      <c r="AY135" s="40"/>
      <c r="AZ135" s="40"/>
      <c r="BA135" s="40"/>
      <c r="BB135" s="40"/>
      <c r="BC135" s="40"/>
      <c r="BD135" s="40"/>
      <c r="BE135" s="40"/>
      <c r="BF135" s="40"/>
      <c r="BG135" s="40"/>
      <c r="BH135" s="40"/>
    </row>
    <row r="136" spans="1:60" x14ac:dyDescent="0.25">
      <c r="A136" s="40"/>
      <c r="B136" s="40"/>
      <c r="C136" s="40"/>
      <c r="D136" s="40"/>
      <c r="E136" s="40"/>
      <c r="F136" s="40"/>
      <c r="G136" s="40"/>
      <c r="H136" s="40"/>
      <c r="I136" s="40"/>
      <c r="J136" s="40"/>
      <c r="K136" s="40"/>
      <c r="L136" s="40"/>
      <c r="M136" s="40"/>
      <c r="N136" s="40"/>
      <c r="O136" s="40"/>
      <c r="P136" s="40"/>
      <c r="Q136" s="40"/>
      <c r="R136" s="40"/>
      <c r="S136" s="40"/>
      <c r="T136" s="40"/>
      <c r="U136" s="40"/>
      <c r="V136" s="40"/>
      <c r="W136" s="40"/>
      <c r="X136" s="40"/>
      <c r="Y136" s="40"/>
      <c r="Z136" s="40"/>
      <c r="AA136" s="40"/>
      <c r="AB136" s="40"/>
      <c r="AC136" s="40"/>
      <c r="AD136" s="40"/>
      <c r="AE136" s="40"/>
      <c r="AF136" s="40"/>
      <c r="AG136" s="40"/>
      <c r="AH136" s="40"/>
      <c r="AI136" s="40"/>
      <c r="AJ136" s="40"/>
      <c r="AK136" s="40"/>
      <c r="AL136" s="40"/>
      <c r="AM136" s="40"/>
      <c r="AN136" s="40"/>
      <c r="AO136" s="40"/>
      <c r="AP136" s="40"/>
      <c r="AQ136" s="40"/>
      <c r="AR136" s="40"/>
      <c r="AS136" s="40"/>
      <c r="AT136" s="40"/>
      <c r="AU136" s="40"/>
      <c r="AV136" s="40"/>
      <c r="AW136" s="40"/>
      <c r="AX136" s="40"/>
      <c r="AY136" s="40"/>
      <c r="AZ136" s="40"/>
      <c r="BA136" s="40"/>
      <c r="BB136" s="40"/>
      <c r="BC136" s="40"/>
      <c r="BD136" s="40"/>
      <c r="BE136" s="40"/>
      <c r="BF136" s="40"/>
      <c r="BG136" s="40"/>
      <c r="BH136" s="40"/>
    </row>
    <row r="137" spans="1:60" x14ac:dyDescent="0.25">
      <c r="A137" s="40"/>
      <c r="B137" s="40"/>
      <c r="C137" s="40"/>
      <c r="D137" s="40"/>
      <c r="E137" s="40"/>
      <c r="F137" s="40"/>
      <c r="G137" s="40"/>
      <c r="H137" s="40"/>
      <c r="I137" s="40"/>
      <c r="J137" s="40"/>
      <c r="K137" s="40"/>
      <c r="L137" s="40"/>
      <c r="M137" s="40"/>
      <c r="N137" s="40"/>
      <c r="O137" s="40"/>
      <c r="P137" s="40"/>
      <c r="Q137" s="40"/>
      <c r="R137" s="40"/>
      <c r="S137" s="40"/>
      <c r="T137" s="40"/>
      <c r="U137" s="40"/>
      <c r="V137" s="40"/>
      <c r="W137" s="40"/>
      <c r="X137" s="40"/>
      <c r="Y137" s="40"/>
      <c r="Z137" s="40"/>
      <c r="AA137" s="40"/>
      <c r="AB137" s="40"/>
      <c r="AC137" s="40"/>
      <c r="AD137" s="40"/>
      <c r="AE137" s="40"/>
      <c r="AF137" s="40"/>
      <c r="AG137" s="40"/>
      <c r="AH137" s="40"/>
      <c r="AI137" s="40"/>
      <c r="AJ137" s="40"/>
      <c r="AK137" s="40"/>
      <c r="AL137" s="40"/>
      <c r="AM137" s="40"/>
      <c r="AN137" s="40"/>
      <c r="AO137" s="40"/>
      <c r="AP137" s="40"/>
      <c r="AQ137" s="40"/>
      <c r="AR137" s="40"/>
      <c r="AS137" s="40"/>
      <c r="AT137" s="40"/>
      <c r="AU137" s="40"/>
      <c r="AV137" s="40"/>
      <c r="AW137" s="40"/>
      <c r="AX137" s="40"/>
      <c r="AY137" s="40"/>
      <c r="AZ137" s="40"/>
      <c r="BA137" s="40"/>
      <c r="BB137" s="40"/>
      <c r="BC137" s="40"/>
      <c r="BD137" s="40"/>
      <c r="BE137" s="40"/>
      <c r="BF137" s="40"/>
      <c r="BG137" s="40"/>
      <c r="BH137" s="40"/>
    </row>
    <row r="138" spans="1:60" x14ac:dyDescent="0.25">
      <c r="A138" s="40"/>
      <c r="B138" s="40"/>
      <c r="C138" s="40"/>
      <c r="D138" s="40"/>
      <c r="E138" s="40"/>
      <c r="F138" s="40"/>
      <c r="G138" s="40"/>
      <c r="H138" s="40"/>
      <c r="I138" s="40"/>
      <c r="J138" s="40"/>
      <c r="K138" s="40"/>
      <c r="L138" s="40"/>
      <c r="M138" s="40"/>
      <c r="N138" s="40"/>
      <c r="O138" s="40"/>
      <c r="P138" s="40"/>
      <c r="Q138" s="40"/>
      <c r="R138" s="40"/>
      <c r="S138" s="40"/>
      <c r="T138" s="40"/>
      <c r="U138" s="40"/>
      <c r="V138" s="40"/>
      <c r="W138" s="40"/>
      <c r="X138" s="40"/>
      <c r="Y138" s="40"/>
      <c r="Z138" s="40"/>
      <c r="AA138" s="40"/>
      <c r="AB138" s="40"/>
      <c r="AC138" s="40"/>
      <c r="AD138" s="40"/>
      <c r="AE138" s="40"/>
      <c r="AF138" s="40"/>
      <c r="AG138" s="40"/>
      <c r="AH138" s="40"/>
      <c r="AI138" s="40"/>
      <c r="AJ138" s="40"/>
      <c r="AK138" s="40"/>
      <c r="AL138" s="40"/>
      <c r="AM138" s="40"/>
      <c r="AN138" s="40"/>
      <c r="AO138" s="40"/>
      <c r="AP138" s="40"/>
      <c r="AQ138" s="40"/>
      <c r="AR138" s="40"/>
      <c r="AS138" s="40"/>
      <c r="AT138" s="40"/>
      <c r="AU138" s="40"/>
      <c r="AV138" s="40"/>
      <c r="AW138" s="40"/>
      <c r="AX138" s="40"/>
      <c r="AY138" s="40"/>
      <c r="AZ138" s="40"/>
      <c r="BA138" s="40"/>
      <c r="BB138" s="40"/>
      <c r="BC138" s="40"/>
      <c r="BD138" s="40"/>
      <c r="BE138" s="40"/>
      <c r="BF138" s="40"/>
      <c r="BG138" s="40"/>
      <c r="BH138" s="40"/>
    </row>
    <row r="139" spans="1:60" x14ac:dyDescent="0.25">
      <c r="A139" s="40"/>
      <c r="B139" s="40"/>
      <c r="C139" s="40"/>
      <c r="D139" s="40"/>
      <c r="E139" s="40"/>
      <c r="F139" s="40"/>
      <c r="G139" s="40"/>
      <c r="H139" s="40"/>
      <c r="I139" s="40"/>
      <c r="J139" s="40"/>
      <c r="K139" s="40"/>
      <c r="L139" s="40"/>
      <c r="M139" s="40"/>
      <c r="N139" s="40"/>
      <c r="O139" s="40"/>
      <c r="P139" s="40"/>
      <c r="Q139" s="40"/>
      <c r="R139" s="40"/>
      <c r="S139" s="40"/>
      <c r="T139" s="40"/>
      <c r="U139" s="40"/>
      <c r="V139" s="40"/>
      <c r="W139" s="40"/>
      <c r="X139" s="40"/>
      <c r="Y139" s="40"/>
      <c r="Z139" s="40"/>
      <c r="AA139" s="40"/>
      <c r="AB139" s="40"/>
      <c r="AC139" s="40"/>
      <c r="AD139" s="40"/>
      <c r="AE139" s="40"/>
      <c r="AF139" s="40"/>
      <c r="AG139" s="40"/>
      <c r="AH139" s="40"/>
      <c r="AI139" s="40"/>
      <c r="AJ139" s="40"/>
      <c r="AK139" s="40"/>
      <c r="AL139" s="40"/>
      <c r="AM139" s="40"/>
      <c r="AN139" s="40"/>
      <c r="AO139" s="40"/>
      <c r="AP139" s="40"/>
      <c r="AQ139" s="40"/>
      <c r="AR139" s="40"/>
      <c r="AS139" s="40"/>
      <c r="AT139" s="40"/>
      <c r="AU139" s="40"/>
      <c r="AV139" s="40"/>
      <c r="AW139" s="40"/>
      <c r="AX139" s="40"/>
      <c r="AY139" s="40"/>
      <c r="AZ139" s="40"/>
      <c r="BA139" s="40"/>
      <c r="BB139" s="40"/>
      <c r="BC139" s="40"/>
      <c r="BD139" s="40"/>
      <c r="BE139" s="40"/>
      <c r="BF139" s="40"/>
      <c r="BG139" s="40"/>
      <c r="BH139" s="40"/>
    </row>
    <row r="140" spans="1:60" x14ac:dyDescent="0.25">
      <c r="A140" s="40"/>
      <c r="B140" s="40"/>
      <c r="C140" s="40"/>
      <c r="D140" s="40"/>
      <c r="E140" s="40"/>
      <c r="F140" s="40"/>
      <c r="G140" s="40"/>
      <c r="H140" s="40"/>
      <c r="I140" s="40"/>
      <c r="J140" s="40"/>
      <c r="K140" s="40"/>
      <c r="L140" s="40"/>
      <c r="M140" s="40"/>
      <c r="N140" s="40"/>
      <c r="O140" s="40"/>
      <c r="P140" s="40"/>
      <c r="Q140" s="40"/>
      <c r="R140" s="40"/>
      <c r="S140" s="40"/>
      <c r="T140" s="40"/>
      <c r="U140" s="40"/>
      <c r="V140" s="40"/>
      <c r="W140" s="40"/>
      <c r="X140" s="40"/>
      <c r="Y140" s="40"/>
      <c r="Z140" s="40"/>
      <c r="AA140" s="40"/>
      <c r="AB140" s="40"/>
      <c r="AC140" s="40"/>
      <c r="AD140" s="40"/>
      <c r="AE140" s="40"/>
      <c r="AF140" s="40"/>
      <c r="AG140" s="40"/>
      <c r="AH140" s="40"/>
      <c r="AI140" s="40"/>
      <c r="AJ140" s="40"/>
      <c r="AK140" s="40"/>
      <c r="AL140" s="40"/>
      <c r="AM140" s="40"/>
      <c r="AN140" s="40"/>
      <c r="AO140" s="40"/>
      <c r="AP140" s="40"/>
      <c r="AQ140" s="40"/>
      <c r="AR140" s="40"/>
      <c r="AS140" s="40"/>
      <c r="AT140" s="40"/>
      <c r="AU140" s="40"/>
      <c r="AV140" s="40"/>
      <c r="AW140" s="40"/>
      <c r="AX140" s="40"/>
      <c r="AY140" s="40"/>
      <c r="AZ140" s="40"/>
      <c r="BA140" s="40"/>
      <c r="BB140" s="40"/>
      <c r="BC140" s="40"/>
      <c r="BD140" s="40"/>
      <c r="BE140" s="40"/>
      <c r="BF140" s="40"/>
      <c r="BG140" s="40"/>
      <c r="BH140" s="40"/>
    </row>
    <row r="141" spans="1:60" x14ac:dyDescent="0.25">
      <c r="A141" s="40"/>
      <c r="B141" s="40"/>
      <c r="C141" s="40"/>
      <c r="D141" s="40"/>
      <c r="E141" s="40"/>
      <c r="F141" s="40"/>
      <c r="G141" s="40"/>
      <c r="H141" s="40"/>
      <c r="I141" s="40"/>
      <c r="J141" s="40"/>
      <c r="K141" s="40"/>
      <c r="L141" s="40"/>
      <c r="M141" s="40"/>
      <c r="N141" s="40"/>
      <c r="O141" s="40"/>
      <c r="P141" s="40"/>
      <c r="Q141" s="40"/>
      <c r="R141" s="40"/>
      <c r="S141" s="40"/>
      <c r="T141" s="40"/>
      <c r="U141" s="40"/>
      <c r="V141" s="40"/>
      <c r="W141" s="40"/>
      <c r="X141" s="40"/>
      <c r="Y141" s="40"/>
      <c r="Z141" s="40"/>
      <c r="AA141" s="40"/>
      <c r="AB141" s="40"/>
      <c r="AC141" s="40"/>
      <c r="AD141" s="40"/>
      <c r="AE141" s="40"/>
      <c r="AF141" s="40"/>
      <c r="AG141" s="40"/>
      <c r="AH141" s="40"/>
      <c r="AI141" s="40"/>
      <c r="AJ141" s="40"/>
      <c r="AK141" s="40"/>
      <c r="AL141" s="40"/>
      <c r="AM141" s="40"/>
      <c r="AN141" s="40"/>
      <c r="AO141" s="40"/>
      <c r="AP141" s="40"/>
      <c r="AQ141" s="40"/>
      <c r="AR141" s="40"/>
      <c r="AS141" s="40"/>
      <c r="AT141" s="40"/>
      <c r="AU141" s="40"/>
      <c r="AV141" s="40"/>
      <c r="AW141" s="40"/>
      <c r="AX141" s="40"/>
      <c r="AY141" s="40"/>
      <c r="AZ141" s="40"/>
      <c r="BA141" s="40"/>
      <c r="BB141" s="40"/>
      <c r="BC141" s="40"/>
      <c r="BD141" s="40"/>
      <c r="BE141" s="40"/>
      <c r="BF141" s="40"/>
      <c r="BG141" s="40"/>
      <c r="BH141" s="40"/>
    </row>
    <row r="142" spans="1:60" x14ac:dyDescent="0.25">
      <c r="A142" s="40"/>
      <c r="B142" s="40"/>
      <c r="C142" s="40"/>
      <c r="D142" s="40"/>
      <c r="E142" s="40"/>
      <c r="F142" s="40"/>
      <c r="G142" s="40"/>
      <c r="H142" s="40"/>
      <c r="I142" s="40"/>
      <c r="J142" s="40"/>
      <c r="K142" s="40"/>
      <c r="L142" s="40"/>
      <c r="M142" s="40"/>
      <c r="N142" s="40"/>
      <c r="O142" s="40"/>
      <c r="P142" s="40"/>
      <c r="Q142" s="40"/>
      <c r="R142" s="40"/>
      <c r="S142" s="40"/>
      <c r="T142" s="40"/>
      <c r="U142" s="40"/>
      <c r="V142" s="40"/>
      <c r="W142" s="40"/>
      <c r="X142" s="40"/>
      <c r="Y142" s="40"/>
      <c r="Z142" s="40"/>
      <c r="AA142" s="40"/>
      <c r="AB142" s="40"/>
      <c r="AC142" s="40"/>
      <c r="AD142" s="40"/>
      <c r="AE142" s="40"/>
      <c r="AF142" s="40"/>
      <c r="AG142" s="40"/>
      <c r="AH142" s="40"/>
      <c r="AI142" s="40"/>
      <c r="AJ142" s="40"/>
      <c r="AK142" s="40"/>
      <c r="AL142" s="40"/>
      <c r="AM142" s="40"/>
      <c r="AN142" s="40"/>
      <c r="AO142" s="40"/>
      <c r="AP142" s="40"/>
      <c r="AQ142" s="40"/>
      <c r="AR142" s="40"/>
      <c r="AS142" s="40"/>
      <c r="AT142" s="40"/>
      <c r="AU142" s="40"/>
      <c r="AV142" s="40"/>
      <c r="AW142" s="40"/>
      <c r="AX142" s="40"/>
      <c r="AY142" s="40"/>
      <c r="AZ142" s="40"/>
      <c r="BA142" s="40"/>
      <c r="BB142" s="40"/>
      <c r="BC142" s="40"/>
      <c r="BD142" s="40"/>
      <c r="BE142" s="40"/>
      <c r="BF142" s="40"/>
      <c r="BG142" s="40"/>
      <c r="BH142" s="40"/>
    </row>
    <row r="143" spans="1:60" x14ac:dyDescent="0.25">
      <c r="A143" s="40"/>
      <c r="B143" s="40"/>
      <c r="C143" s="40"/>
      <c r="D143" s="40"/>
      <c r="E143" s="40"/>
      <c r="F143" s="40"/>
      <c r="G143" s="40"/>
      <c r="H143" s="40"/>
      <c r="I143" s="40"/>
      <c r="J143" s="40"/>
      <c r="K143" s="40"/>
      <c r="L143" s="40"/>
      <c r="M143" s="40"/>
      <c r="N143" s="40"/>
      <c r="O143" s="40"/>
      <c r="P143" s="40"/>
      <c r="Q143" s="40"/>
      <c r="R143" s="40"/>
      <c r="S143" s="40"/>
      <c r="T143" s="40"/>
      <c r="U143" s="40"/>
      <c r="V143" s="40"/>
      <c r="W143" s="40"/>
      <c r="X143" s="40"/>
      <c r="Y143" s="40"/>
      <c r="Z143" s="40"/>
      <c r="AA143" s="40"/>
      <c r="AB143" s="40"/>
      <c r="AC143" s="40"/>
      <c r="AD143" s="40"/>
      <c r="AE143" s="40"/>
      <c r="AF143" s="40"/>
      <c r="AG143" s="40"/>
      <c r="AH143" s="40"/>
      <c r="AI143" s="40"/>
      <c r="AJ143" s="40"/>
      <c r="AK143" s="40"/>
      <c r="AL143" s="40"/>
      <c r="AM143" s="40"/>
      <c r="AN143" s="40"/>
      <c r="AO143" s="40"/>
      <c r="AP143" s="40"/>
      <c r="AQ143" s="40"/>
      <c r="AR143" s="40"/>
      <c r="AS143" s="40"/>
      <c r="AT143" s="40"/>
      <c r="AU143" s="40"/>
      <c r="AV143" s="40"/>
      <c r="AW143" s="40"/>
      <c r="AX143" s="40"/>
      <c r="AY143" s="40"/>
      <c r="AZ143" s="40"/>
      <c r="BA143" s="40"/>
      <c r="BB143" s="40"/>
      <c r="BC143" s="40"/>
      <c r="BD143" s="40"/>
      <c r="BE143" s="40"/>
      <c r="BF143" s="40"/>
      <c r="BG143" s="40"/>
      <c r="BH143" s="40"/>
    </row>
    <row r="144" spans="1:60" x14ac:dyDescent="0.25">
      <c r="A144" s="40"/>
      <c r="B144" s="40"/>
      <c r="C144" s="40"/>
      <c r="D144" s="40"/>
      <c r="E144" s="40"/>
      <c r="F144" s="40"/>
      <c r="G144" s="40"/>
      <c r="H144" s="40"/>
      <c r="I144" s="40"/>
      <c r="J144" s="40"/>
      <c r="K144" s="40"/>
      <c r="L144" s="40"/>
      <c r="M144" s="40"/>
      <c r="N144" s="40"/>
      <c r="O144" s="40"/>
      <c r="P144" s="40"/>
      <c r="Q144" s="40"/>
      <c r="R144" s="40"/>
      <c r="S144" s="40"/>
      <c r="T144" s="40"/>
      <c r="U144" s="40"/>
      <c r="V144" s="40"/>
      <c r="W144" s="40"/>
      <c r="X144" s="40"/>
      <c r="Y144" s="40"/>
      <c r="Z144" s="40"/>
      <c r="AA144" s="40"/>
      <c r="AB144" s="40"/>
      <c r="AC144" s="40"/>
      <c r="AD144" s="40"/>
      <c r="AE144" s="40"/>
      <c r="AF144" s="40"/>
      <c r="AG144" s="40"/>
      <c r="AH144" s="40"/>
      <c r="AI144" s="40"/>
      <c r="AJ144" s="40"/>
      <c r="AK144" s="40"/>
      <c r="AL144" s="40"/>
      <c r="AM144" s="40"/>
      <c r="AN144" s="40"/>
      <c r="AO144" s="40"/>
      <c r="AP144" s="40"/>
      <c r="AQ144" s="40"/>
      <c r="AR144" s="40"/>
      <c r="AS144" s="40"/>
      <c r="AT144" s="40"/>
      <c r="AU144" s="40"/>
      <c r="AV144" s="40"/>
      <c r="AW144" s="40"/>
      <c r="AX144" s="40"/>
      <c r="AY144" s="40"/>
      <c r="AZ144" s="40"/>
      <c r="BA144" s="40"/>
      <c r="BB144" s="40"/>
      <c r="BC144" s="40"/>
      <c r="BD144" s="40"/>
      <c r="BE144" s="40"/>
      <c r="BF144" s="40"/>
      <c r="BG144" s="40"/>
      <c r="BH144" s="40"/>
    </row>
    <row r="145" spans="1:60" x14ac:dyDescent="0.25">
      <c r="A145" s="40"/>
      <c r="B145" s="40"/>
      <c r="C145" s="40"/>
      <c r="D145" s="40"/>
      <c r="E145" s="40"/>
      <c r="F145" s="40"/>
      <c r="G145" s="40"/>
      <c r="H145" s="40"/>
      <c r="I145" s="40"/>
      <c r="J145" s="40"/>
      <c r="K145" s="40"/>
      <c r="L145" s="40"/>
      <c r="M145" s="40"/>
      <c r="N145" s="40"/>
      <c r="O145" s="40"/>
      <c r="P145" s="40"/>
      <c r="Q145" s="40"/>
      <c r="R145" s="40"/>
      <c r="S145" s="40"/>
      <c r="T145" s="40"/>
      <c r="U145" s="40"/>
      <c r="V145" s="40"/>
      <c r="W145" s="40"/>
      <c r="X145" s="40"/>
      <c r="Y145" s="40"/>
      <c r="Z145" s="40"/>
      <c r="AA145" s="40"/>
      <c r="AB145" s="40"/>
      <c r="AC145" s="40"/>
      <c r="AD145" s="40"/>
      <c r="AE145" s="40"/>
      <c r="AF145" s="40"/>
      <c r="AG145" s="40"/>
      <c r="AH145" s="40"/>
      <c r="AI145" s="40"/>
      <c r="AJ145" s="40"/>
      <c r="AK145" s="40"/>
      <c r="AL145" s="40"/>
      <c r="AM145" s="40"/>
      <c r="AN145" s="40"/>
      <c r="AO145" s="40"/>
      <c r="AP145" s="40"/>
      <c r="AQ145" s="40"/>
      <c r="AR145" s="40"/>
      <c r="AS145" s="40"/>
      <c r="AT145" s="40"/>
      <c r="AU145" s="40"/>
      <c r="AV145" s="40"/>
      <c r="AW145" s="40"/>
      <c r="AX145" s="40"/>
      <c r="AY145" s="40"/>
      <c r="AZ145" s="40"/>
      <c r="BA145" s="40"/>
      <c r="BB145" s="40"/>
      <c r="BC145" s="40"/>
      <c r="BD145" s="40"/>
      <c r="BE145" s="40"/>
      <c r="BF145" s="40"/>
      <c r="BG145" s="40"/>
      <c r="BH145" s="40"/>
    </row>
    <row r="146" spans="1:60" x14ac:dyDescent="0.25">
      <c r="A146" s="40"/>
      <c r="B146" s="40"/>
      <c r="C146" s="40"/>
      <c r="D146" s="40"/>
      <c r="E146" s="40"/>
      <c r="F146" s="40"/>
      <c r="G146" s="40"/>
      <c r="H146" s="40"/>
      <c r="I146" s="40"/>
      <c r="J146" s="40"/>
      <c r="K146" s="40"/>
      <c r="L146" s="40"/>
      <c r="M146" s="40"/>
      <c r="N146" s="40"/>
      <c r="O146" s="40"/>
      <c r="P146" s="40"/>
      <c r="Q146" s="40"/>
      <c r="R146" s="40"/>
      <c r="S146" s="40"/>
      <c r="T146" s="40"/>
      <c r="U146" s="40"/>
      <c r="V146" s="40"/>
      <c r="W146" s="40"/>
      <c r="X146" s="40"/>
      <c r="Y146" s="40"/>
      <c r="Z146" s="40"/>
      <c r="AA146" s="40"/>
      <c r="AB146" s="40"/>
      <c r="AC146" s="40"/>
      <c r="AD146" s="40"/>
      <c r="AE146" s="40"/>
      <c r="AF146" s="40"/>
      <c r="AG146" s="40"/>
      <c r="AH146" s="40"/>
      <c r="AI146" s="40"/>
      <c r="AJ146" s="40"/>
      <c r="AK146" s="40"/>
      <c r="AL146" s="40"/>
      <c r="AM146" s="40"/>
      <c r="AN146" s="40"/>
      <c r="AO146" s="40"/>
      <c r="AP146" s="40"/>
      <c r="AQ146" s="40"/>
      <c r="AR146" s="40"/>
      <c r="AS146" s="40"/>
      <c r="AT146" s="40"/>
      <c r="AU146" s="40"/>
      <c r="AV146" s="40"/>
      <c r="AW146" s="40"/>
      <c r="AX146" s="40"/>
      <c r="AY146" s="40"/>
      <c r="AZ146" s="40"/>
      <c r="BA146" s="40"/>
      <c r="BB146" s="40"/>
      <c r="BC146" s="40"/>
      <c r="BD146" s="40"/>
      <c r="BE146" s="40"/>
      <c r="BF146" s="40"/>
      <c r="BG146" s="40"/>
      <c r="BH146" s="40"/>
    </row>
    <row r="147" spans="1:60" x14ac:dyDescent="0.25">
      <c r="A147" s="40"/>
      <c r="B147" s="40"/>
      <c r="C147" s="40"/>
      <c r="D147" s="40"/>
      <c r="E147" s="40"/>
      <c r="F147" s="40"/>
      <c r="G147" s="40"/>
      <c r="H147" s="40"/>
      <c r="I147" s="40"/>
      <c r="J147" s="40"/>
      <c r="K147" s="40"/>
      <c r="L147" s="40"/>
      <c r="M147" s="40"/>
      <c r="N147" s="40"/>
      <c r="O147" s="40"/>
      <c r="P147" s="40"/>
      <c r="Q147" s="40"/>
      <c r="R147" s="40"/>
      <c r="S147" s="40"/>
      <c r="T147" s="40"/>
      <c r="U147" s="40"/>
      <c r="V147" s="40"/>
      <c r="W147" s="40"/>
      <c r="X147" s="40"/>
      <c r="Y147" s="40"/>
      <c r="Z147" s="40"/>
      <c r="AA147" s="40"/>
      <c r="AB147" s="40"/>
      <c r="AC147" s="40"/>
      <c r="AD147" s="40"/>
      <c r="AE147" s="40"/>
      <c r="AF147" s="40"/>
      <c r="AG147" s="40"/>
      <c r="AH147" s="40"/>
      <c r="AI147" s="40"/>
      <c r="AJ147" s="40"/>
      <c r="AK147" s="40"/>
      <c r="AL147" s="40"/>
      <c r="AM147" s="40"/>
      <c r="AN147" s="40"/>
      <c r="AO147" s="40"/>
      <c r="AP147" s="40"/>
      <c r="AQ147" s="40"/>
      <c r="AR147" s="40"/>
      <c r="AS147" s="40"/>
      <c r="AT147" s="40"/>
      <c r="AU147" s="40"/>
      <c r="AV147" s="40"/>
      <c r="AW147" s="40"/>
      <c r="AX147" s="40"/>
      <c r="AY147" s="40"/>
      <c r="AZ147" s="40"/>
      <c r="BA147" s="40"/>
      <c r="BB147" s="40"/>
      <c r="BC147" s="40"/>
      <c r="BD147" s="40"/>
      <c r="BE147" s="40"/>
      <c r="BF147" s="40"/>
      <c r="BG147" s="40"/>
      <c r="BH147" s="40"/>
    </row>
    <row r="148" spans="1:60" x14ac:dyDescent="0.25">
      <c r="A148" s="40"/>
      <c r="B148" s="40"/>
      <c r="C148" s="40"/>
      <c r="D148" s="40"/>
      <c r="E148" s="40"/>
      <c r="F148" s="40"/>
      <c r="G148" s="40"/>
      <c r="H148" s="40"/>
      <c r="I148" s="40"/>
      <c r="J148" s="40"/>
      <c r="K148" s="40"/>
      <c r="L148" s="40"/>
      <c r="M148" s="40"/>
      <c r="N148" s="40"/>
      <c r="O148" s="40"/>
      <c r="P148" s="40"/>
      <c r="Q148" s="40"/>
      <c r="R148" s="40"/>
      <c r="S148" s="40"/>
      <c r="T148" s="40"/>
      <c r="U148" s="40"/>
      <c r="V148" s="40"/>
      <c r="W148" s="40"/>
      <c r="X148" s="40"/>
      <c r="Y148" s="40"/>
      <c r="Z148" s="40"/>
      <c r="AA148" s="40"/>
      <c r="AB148" s="40"/>
      <c r="AC148" s="40"/>
      <c r="AD148" s="40"/>
      <c r="AE148" s="40"/>
      <c r="AF148" s="40"/>
      <c r="AG148" s="40"/>
      <c r="AH148" s="40"/>
      <c r="AI148" s="40"/>
      <c r="AJ148" s="40"/>
      <c r="AK148" s="40"/>
      <c r="AL148" s="40"/>
      <c r="AM148" s="40"/>
      <c r="AN148" s="40"/>
      <c r="AO148" s="40"/>
      <c r="AP148" s="40"/>
      <c r="AQ148" s="40"/>
      <c r="AR148" s="40"/>
      <c r="AS148" s="40"/>
      <c r="AT148" s="40"/>
      <c r="AU148" s="40"/>
      <c r="AV148" s="40"/>
      <c r="AW148" s="40"/>
      <c r="AX148" s="40"/>
      <c r="AY148" s="40"/>
      <c r="AZ148" s="40"/>
      <c r="BA148" s="40"/>
      <c r="BB148" s="40"/>
      <c r="BC148" s="40"/>
      <c r="BD148" s="40"/>
      <c r="BE148" s="40"/>
      <c r="BF148" s="40"/>
      <c r="BG148" s="40"/>
      <c r="BH148" s="40"/>
    </row>
    <row r="149" spans="1:60" x14ac:dyDescent="0.25">
      <c r="A149" s="40"/>
      <c r="B149" s="40"/>
      <c r="C149" s="40"/>
      <c r="D149" s="40"/>
      <c r="E149" s="40"/>
      <c r="F149" s="40"/>
      <c r="G149" s="40"/>
      <c r="H149" s="40"/>
      <c r="I149" s="40"/>
      <c r="J149" s="40"/>
      <c r="K149" s="40"/>
      <c r="L149" s="40"/>
      <c r="M149" s="40"/>
      <c r="N149" s="40"/>
      <c r="O149" s="40"/>
      <c r="P149" s="40"/>
      <c r="Q149" s="40"/>
      <c r="R149" s="40"/>
      <c r="S149" s="40"/>
      <c r="T149" s="40"/>
      <c r="U149" s="40"/>
      <c r="V149" s="40"/>
      <c r="W149" s="40"/>
      <c r="X149" s="40"/>
      <c r="Y149" s="40"/>
      <c r="Z149" s="40"/>
      <c r="AA149" s="40"/>
      <c r="AB149" s="40"/>
      <c r="AC149" s="40"/>
      <c r="AD149" s="40"/>
      <c r="AE149" s="40"/>
      <c r="AF149" s="40"/>
      <c r="AG149" s="40"/>
      <c r="AH149" s="40"/>
      <c r="AI149" s="40"/>
      <c r="AJ149" s="40"/>
      <c r="AK149" s="40"/>
      <c r="AL149" s="40"/>
      <c r="AM149" s="40"/>
      <c r="AN149" s="40"/>
      <c r="AO149" s="40"/>
      <c r="AP149" s="40"/>
      <c r="AQ149" s="40"/>
      <c r="AR149" s="40"/>
      <c r="AS149" s="40"/>
      <c r="AT149" s="40"/>
      <c r="AU149" s="40"/>
      <c r="AV149" s="40"/>
      <c r="AW149" s="40"/>
      <c r="AX149" s="40"/>
      <c r="AY149" s="40"/>
      <c r="AZ149" s="40"/>
      <c r="BA149" s="40"/>
      <c r="BB149" s="40"/>
      <c r="BC149" s="40"/>
      <c r="BD149" s="40"/>
      <c r="BE149" s="40"/>
      <c r="BF149" s="40"/>
      <c r="BG149" s="40"/>
      <c r="BH149" s="40"/>
    </row>
    <row r="150" spans="1:60" x14ac:dyDescent="0.25">
      <c r="A150" s="40"/>
      <c r="B150" s="40"/>
      <c r="C150" s="40"/>
      <c r="D150" s="40"/>
      <c r="E150" s="40"/>
      <c r="F150" s="40"/>
      <c r="G150" s="40"/>
      <c r="H150" s="40"/>
      <c r="I150" s="40"/>
      <c r="J150" s="40"/>
      <c r="K150" s="40"/>
      <c r="L150" s="40"/>
      <c r="M150" s="40"/>
      <c r="N150" s="40"/>
      <c r="O150" s="40"/>
      <c r="P150" s="40"/>
      <c r="Q150" s="40"/>
      <c r="R150" s="40"/>
      <c r="S150" s="40"/>
      <c r="T150" s="40"/>
      <c r="U150" s="40"/>
      <c r="V150" s="40"/>
      <c r="W150" s="40"/>
      <c r="X150" s="40"/>
      <c r="Y150" s="40"/>
      <c r="Z150" s="40"/>
      <c r="AA150" s="40"/>
      <c r="AB150" s="40"/>
      <c r="AC150" s="40"/>
      <c r="AD150" s="40"/>
      <c r="AE150" s="40"/>
      <c r="AF150" s="40"/>
      <c r="AG150" s="40"/>
      <c r="AH150" s="40"/>
      <c r="AI150" s="40"/>
      <c r="AJ150" s="40"/>
      <c r="AK150" s="40"/>
      <c r="AL150" s="40"/>
      <c r="AM150" s="40"/>
      <c r="AN150" s="40"/>
      <c r="AO150" s="40"/>
      <c r="AP150" s="40"/>
      <c r="AQ150" s="40"/>
      <c r="AR150" s="40"/>
      <c r="AS150" s="40"/>
      <c r="AT150" s="40"/>
      <c r="AU150" s="40"/>
      <c r="AV150" s="40"/>
      <c r="AW150" s="40"/>
      <c r="AX150" s="40"/>
      <c r="AY150" s="40"/>
      <c r="AZ150" s="40"/>
      <c r="BA150" s="40"/>
      <c r="BB150" s="40"/>
      <c r="BC150" s="40"/>
      <c r="BD150" s="40"/>
      <c r="BE150" s="40"/>
      <c r="BF150" s="40"/>
      <c r="BG150" s="40"/>
      <c r="BH150" s="40"/>
    </row>
    <row r="151" spans="1:60" x14ac:dyDescent="0.25">
      <c r="A151" s="40"/>
      <c r="B151" s="40"/>
      <c r="C151" s="40"/>
      <c r="D151" s="40"/>
      <c r="E151" s="40"/>
      <c r="F151" s="40"/>
      <c r="G151" s="40"/>
      <c r="H151" s="40"/>
      <c r="I151" s="40"/>
      <c r="J151" s="40"/>
      <c r="K151" s="40"/>
      <c r="L151" s="40"/>
      <c r="M151" s="40"/>
      <c r="N151" s="40"/>
      <c r="O151" s="40"/>
      <c r="P151" s="40"/>
      <c r="Q151" s="40"/>
      <c r="R151" s="40"/>
      <c r="S151" s="40"/>
      <c r="T151" s="40"/>
      <c r="U151" s="40"/>
      <c r="V151" s="40"/>
      <c r="W151" s="40"/>
      <c r="X151" s="40"/>
      <c r="Y151" s="40"/>
      <c r="Z151" s="40"/>
      <c r="AA151" s="40"/>
      <c r="AB151" s="40"/>
      <c r="AC151" s="40"/>
      <c r="AD151" s="40"/>
      <c r="AE151" s="40"/>
      <c r="AF151" s="40"/>
      <c r="AG151" s="40"/>
      <c r="AH151" s="40"/>
      <c r="AI151" s="40"/>
      <c r="AJ151" s="40"/>
      <c r="AK151" s="40"/>
      <c r="AL151" s="40"/>
      <c r="AM151" s="40"/>
      <c r="AN151" s="40"/>
      <c r="AO151" s="40"/>
      <c r="AP151" s="40"/>
      <c r="AQ151" s="40"/>
      <c r="AR151" s="40"/>
      <c r="AS151" s="40"/>
      <c r="AT151" s="40"/>
      <c r="AU151" s="40"/>
      <c r="AV151" s="40"/>
      <c r="AW151" s="40"/>
      <c r="AX151" s="40"/>
      <c r="AY151" s="40"/>
      <c r="AZ151" s="40"/>
      <c r="BA151" s="40"/>
      <c r="BB151" s="40"/>
      <c r="BC151" s="40"/>
      <c r="BD151" s="40"/>
      <c r="BE151" s="40"/>
      <c r="BF151" s="40"/>
      <c r="BG151" s="40"/>
      <c r="BH151" s="40"/>
    </row>
    <row r="152" spans="1:60" x14ac:dyDescent="0.25">
      <c r="A152" s="40"/>
      <c r="B152" s="40"/>
      <c r="C152" s="40"/>
      <c r="D152" s="40"/>
      <c r="E152" s="40"/>
      <c r="F152" s="40"/>
      <c r="G152" s="40"/>
      <c r="H152" s="40"/>
      <c r="I152" s="40"/>
      <c r="J152" s="40"/>
      <c r="K152" s="40"/>
      <c r="L152" s="40"/>
      <c r="M152" s="40"/>
      <c r="N152" s="40"/>
      <c r="O152" s="40"/>
      <c r="P152" s="40"/>
      <c r="Q152" s="40"/>
      <c r="R152" s="40"/>
      <c r="S152" s="40"/>
      <c r="T152" s="40"/>
      <c r="U152" s="40"/>
      <c r="V152" s="40"/>
      <c r="W152" s="40"/>
      <c r="X152" s="40"/>
      <c r="Y152" s="40"/>
      <c r="Z152" s="40"/>
      <c r="AA152" s="40"/>
      <c r="AB152" s="40"/>
      <c r="AC152" s="40"/>
      <c r="AD152" s="40"/>
      <c r="AE152" s="40"/>
      <c r="AF152" s="40"/>
      <c r="AG152" s="40"/>
      <c r="AH152" s="40"/>
      <c r="AI152" s="40"/>
      <c r="AJ152" s="40"/>
      <c r="AK152" s="40"/>
      <c r="AL152" s="40"/>
      <c r="AM152" s="40"/>
      <c r="AN152" s="40"/>
      <c r="AO152" s="40"/>
      <c r="AP152" s="40"/>
      <c r="AQ152" s="40"/>
      <c r="AR152" s="40"/>
      <c r="AS152" s="40"/>
      <c r="AT152" s="40"/>
      <c r="AU152" s="40"/>
      <c r="AV152" s="40"/>
      <c r="AW152" s="40"/>
      <c r="AX152" s="40"/>
      <c r="AY152" s="40"/>
      <c r="AZ152" s="40"/>
      <c r="BA152" s="40"/>
      <c r="BB152" s="40"/>
      <c r="BC152" s="40"/>
      <c r="BD152" s="40"/>
      <c r="BE152" s="40"/>
      <c r="BF152" s="40"/>
      <c r="BG152" s="40"/>
      <c r="BH152" s="40"/>
    </row>
    <row r="153" spans="1:60" x14ac:dyDescent="0.25">
      <c r="A153" s="40"/>
      <c r="B153" s="40"/>
      <c r="C153" s="40"/>
      <c r="D153" s="40"/>
      <c r="E153" s="40"/>
      <c r="F153" s="40"/>
      <c r="G153" s="40"/>
      <c r="H153" s="40"/>
      <c r="I153" s="40"/>
      <c r="J153" s="40"/>
      <c r="K153" s="40"/>
      <c r="L153" s="40"/>
      <c r="M153" s="40"/>
      <c r="N153" s="40"/>
      <c r="O153" s="40"/>
      <c r="P153" s="40"/>
      <c r="Q153" s="40"/>
      <c r="R153" s="40"/>
      <c r="S153" s="40"/>
      <c r="T153" s="40"/>
      <c r="U153" s="40"/>
      <c r="V153" s="40"/>
      <c r="W153" s="40"/>
      <c r="X153" s="40"/>
      <c r="Y153" s="40"/>
      <c r="Z153" s="40"/>
      <c r="AA153" s="40"/>
      <c r="AB153" s="40"/>
      <c r="AC153" s="40"/>
      <c r="AD153" s="40"/>
      <c r="AE153" s="40"/>
      <c r="AF153" s="40"/>
      <c r="AG153" s="40"/>
      <c r="AH153" s="40"/>
      <c r="AI153" s="40"/>
      <c r="AJ153" s="40"/>
      <c r="AK153" s="40"/>
      <c r="AL153" s="40"/>
      <c r="AM153" s="40"/>
      <c r="AN153" s="40"/>
      <c r="AO153" s="40"/>
      <c r="AP153" s="40"/>
      <c r="AQ153" s="40"/>
      <c r="AR153" s="40"/>
      <c r="AS153" s="40"/>
      <c r="AT153" s="40"/>
      <c r="AU153" s="40"/>
      <c r="AV153" s="40"/>
      <c r="AW153" s="40"/>
      <c r="AX153" s="40"/>
      <c r="AY153" s="40"/>
      <c r="AZ153" s="40"/>
      <c r="BA153" s="40"/>
      <c r="BB153" s="40"/>
      <c r="BC153" s="40"/>
      <c r="BD153" s="40"/>
      <c r="BE153" s="40"/>
      <c r="BF153" s="40"/>
      <c r="BG153" s="40"/>
      <c r="BH153" s="40"/>
    </row>
    <row r="154" spans="1:60" x14ac:dyDescent="0.25">
      <c r="A154" s="40"/>
      <c r="B154" s="40"/>
      <c r="C154" s="40"/>
      <c r="D154" s="40"/>
      <c r="E154" s="40"/>
      <c r="F154" s="40"/>
      <c r="G154" s="40"/>
      <c r="H154" s="40"/>
      <c r="I154" s="40"/>
      <c r="J154" s="40"/>
      <c r="K154" s="40"/>
      <c r="L154" s="40"/>
      <c r="M154" s="40"/>
      <c r="N154" s="40"/>
      <c r="O154" s="40"/>
      <c r="P154" s="40"/>
      <c r="Q154" s="40"/>
      <c r="R154" s="40"/>
      <c r="S154" s="40"/>
      <c r="T154" s="40"/>
      <c r="U154" s="40"/>
      <c r="V154" s="40"/>
      <c r="W154" s="40"/>
      <c r="X154" s="40"/>
      <c r="Y154" s="40"/>
      <c r="Z154" s="40"/>
      <c r="AA154" s="40"/>
      <c r="AB154" s="40"/>
      <c r="AC154" s="40"/>
      <c r="AD154" s="40"/>
      <c r="AE154" s="40"/>
      <c r="AF154" s="40"/>
      <c r="AG154" s="40"/>
      <c r="AH154" s="40"/>
      <c r="AI154" s="40"/>
      <c r="AJ154" s="40"/>
      <c r="AK154" s="40"/>
      <c r="AL154" s="40"/>
      <c r="AM154" s="40"/>
      <c r="AN154" s="40"/>
      <c r="AO154" s="40"/>
      <c r="AP154" s="40"/>
      <c r="AQ154" s="40"/>
      <c r="AR154" s="40"/>
      <c r="AS154" s="40"/>
      <c r="AT154" s="40"/>
      <c r="AU154" s="40"/>
      <c r="AV154" s="40"/>
      <c r="AW154" s="40"/>
      <c r="AX154" s="40"/>
      <c r="AY154" s="40"/>
      <c r="AZ154" s="40"/>
      <c r="BA154" s="40"/>
      <c r="BB154" s="40"/>
      <c r="BC154" s="40"/>
      <c r="BD154" s="40"/>
      <c r="BE154" s="40"/>
      <c r="BF154" s="40"/>
      <c r="BG154" s="40"/>
      <c r="BH154" s="40"/>
    </row>
    <row r="155" spans="1:60" x14ac:dyDescent="0.25">
      <c r="A155" s="40"/>
      <c r="B155" s="40"/>
      <c r="C155" s="40"/>
      <c r="D155" s="40"/>
      <c r="E155" s="40"/>
      <c r="F155" s="40"/>
      <c r="G155" s="40"/>
      <c r="H155" s="40"/>
      <c r="I155" s="40"/>
      <c r="J155" s="40"/>
      <c r="K155" s="40"/>
      <c r="L155" s="40"/>
      <c r="M155" s="40"/>
      <c r="N155" s="40"/>
      <c r="O155" s="40"/>
      <c r="P155" s="40"/>
      <c r="Q155" s="40"/>
      <c r="R155" s="40"/>
      <c r="S155" s="40"/>
      <c r="T155" s="40"/>
      <c r="U155" s="40"/>
      <c r="V155" s="40"/>
      <c r="W155" s="40"/>
      <c r="X155" s="40"/>
      <c r="Y155" s="40"/>
      <c r="Z155" s="40"/>
      <c r="AA155" s="40"/>
      <c r="AB155" s="40"/>
      <c r="AC155" s="40"/>
      <c r="AD155" s="40"/>
      <c r="AE155" s="40"/>
      <c r="AF155" s="40"/>
      <c r="AG155" s="40"/>
      <c r="AH155" s="40"/>
      <c r="AI155" s="40"/>
      <c r="AJ155" s="40"/>
      <c r="AK155" s="40"/>
      <c r="AL155" s="40"/>
      <c r="AM155" s="40"/>
      <c r="AN155" s="40"/>
      <c r="AO155" s="40"/>
      <c r="AP155" s="40"/>
      <c r="AQ155" s="40"/>
      <c r="AR155" s="40"/>
      <c r="AS155" s="40"/>
      <c r="AT155" s="40"/>
      <c r="AU155" s="40"/>
      <c r="AV155" s="40"/>
      <c r="AW155" s="40"/>
      <c r="AX155" s="40"/>
      <c r="AY155" s="40"/>
      <c r="AZ155" s="40"/>
      <c r="BA155" s="40"/>
      <c r="BB155" s="40"/>
      <c r="BC155" s="40"/>
      <c r="BD155" s="40"/>
      <c r="BE155" s="40"/>
      <c r="BF155" s="40"/>
      <c r="BG155" s="40"/>
      <c r="BH155" s="40"/>
    </row>
    <row r="156" spans="1:60" x14ac:dyDescent="0.25">
      <c r="A156" s="40"/>
      <c r="B156" s="40"/>
      <c r="C156" s="40"/>
      <c r="D156" s="40"/>
      <c r="E156" s="40"/>
      <c r="F156" s="40"/>
      <c r="G156" s="40"/>
      <c r="H156" s="40"/>
      <c r="I156" s="40"/>
      <c r="J156" s="40"/>
      <c r="K156" s="40"/>
      <c r="L156" s="40"/>
      <c r="M156" s="40"/>
      <c r="N156" s="40"/>
      <c r="O156" s="40"/>
      <c r="P156" s="40"/>
      <c r="Q156" s="40"/>
      <c r="R156" s="40"/>
      <c r="S156" s="40"/>
      <c r="T156" s="40"/>
      <c r="U156" s="40"/>
      <c r="V156" s="40"/>
      <c r="W156" s="40"/>
      <c r="X156" s="40"/>
      <c r="Y156" s="40"/>
      <c r="Z156" s="40"/>
      <c r="AA156" s="40"/>
      <c r="AB156" s="40"/>
      <c r="AC156" s="40"/>
      <c r="AD156" s="40"/>
      <c r="AE156" s="40"/>
      <c r="AF156" s="40"/>
      <c r="AG156" s="40"/>
      <c r="AH156" s="40"/>
      <c r="AI156" s="40"/>
      <c r="AJ156" s="40"/>
      <c r="AK156" s="40"/>
      <c r="AL156" s="40"/>
      <c r="AM156" s="40"/>
      <c r="AN156" s="40"/>
      <c r="AO156" s="40"/>
      <c r="AP156" s="40"/>
      <c r="AQ156" s="40"/>
      <c r="AR156" s="40"/>
      <c r="AS156" s="40"/>
      <c r="AT156" s="40"/>
      <c r="AU156" s="40"/>
      <c r="AV156" s="40"/>
      <c r="AW156" s="40"/>
      <c r="AX156" s="40"/>
      <c r="AY156" s="40"/>
      <c r="AZ156" s="40"/>
      <c r="BA156" s="40"/>
      <c r="BB156" s="40"/>
      <c r="BC156" s="40"/>
      <c r="BD156" s="40"/>
      <c r="BE156" s="40"/>
      <c r="BF156" s="40"/>
      <c r="BG156" s="40"/>
      <c r="BH156" s="40"/>
    </row>
    <row r="157" spans="1:60" x14ac:dyDescent="0.25">
      <c r="A157" s="40"/>
      <c r="B157" s="40"/>
      <c r="C157" s="40"/>
      <c r="D157" s="40"/>
      <c r="E157" s="40"/>
      <c r="F157" s="40"/>
      <c r="G157" s="40"/>
      <c r="H157" s="40"/>
      <c r="I157" s="40"/>
      <c r="J157" s="40"/>
      <c r="K157" s="40"/>
      <c r="L157" s="40"/>
      <c r="M157" s="40"/>
      <c r="N157" s="40"/>
      <c r="O157" s="40"/>
      <c r="P157" s="40"/>
      <c r="Q157" s="40"/>
      <c r="R157" s="40"/>
      <c r="S157" s="40"/>
      <c r="T157" s="40"/>
      <c r="U157" s="40"/>
      <c r="V157" s="40"/>
      <c r="W157" s="40"/>
      <c r="X157" s="40"/>
      <c r="Y157" s="40"/>
      <c r="Z157" s="40"/>
      <c r="AA157" s="40"/>
      <c r="AB157" s="40"/>
      <c r="AC157" s="40"/>
      <c r="AD157" s="40"/>
      <c r="AE157" s="40"/>
      <c r="AF157" s="40"/>
      <c r="AG157" s="40"/>
      <c r="AH157" s="40"/>
      <c r="AI157" s="40"/>
      <c r="AJ157" s="40"/>
      <c r="AK157" s="40"/>
      <c r="AL157" s="40"/>
      <c r="AM157" s="40"/>
      <c r="AN157" s="40"/>
      <c r="AO157" s="40"/>
      <c r="AP157" s="40"/>
      <c r="AQ157" s="40"/>
      <c r="AR157" s="40"/>
      <c r="AS157" s="40"/>
      <c r="AT157" s="40"/>
      <c r="AU157" s="40"/>
      <c r="AV157" s="40"/>
      <c r="AW157" s="40"/>
      <c r="AX157" s="40"/>
      <c r="AY157" s="40"/>
      <c r="AZ157" s="40"/>
      <c r="BA157" s="40"/>
      <c r="BB157" s="40"/>
      <c r="BC157" s="40"/>
      <c r="BD157" s="40"/>
      <c r="BE157" s="40"/>
      <c r="BF157" s="40"/>
      <c r="BG157" s="40"/>
      <c r="BH157" s="40"/>
    </row>
    <row r="158" spans="1:60" x14ac:dyDescent="0.25">
      <c r="A158" s="40"/>
      <c r="B158" s="40"/>
      <c r="C158" s="40"/>
      <c r="D158" s="40"/>
      <c r="E158" s="40"/>
      <c r="F158" s="40"/>
      <c r="G158" s="40"/>
      <c r="H158" s="40"/>
      <c r="I158" s="40"/>
      <c r="J158" s="40"/>
      <c r="K158" s="40"/>
      <c r="L158" s="40"/>
      <c r="M158" s="40"/>
      <c r="N158" s="40"/>
      <c r="O158" s="40"/>
      <c r="P158" s="40"/>
      <c r="Q158" s="40"/>
      <c r="R158" s="40"/>
      <c r="S158" s="40"/>
      <c r="T158" s="40"/>
      <c r="U158" s="40"/>
      <c r="V158" s="40"/>
      <c r="W158" s="40"/>
      <c r="X158" s="40"/>
      <c r="Y158" s="40"/>
      <c r="Z158" s="40"/>
      <c r="AA158" s="40"/>
      <c r="AB158" s="40"/>
      <c r="AC158" s="40"/>
      <c r="AD158" s="40"/>
      <c r="AE158" s="40"/>
      <c r="AF158" s="40"/>
      <c r="AG158" s="40"/>
      <c r="AH158" s="40"/>
      <c r="AI158" s="40"/>
      <c r="AJ158" s="40"/>
      <c r="AK158" s="40"/>
      <c r="AL158" s="40"/>
      <c r="AM158" s="40"/>
      <c r="AN158" s="40"/>
      <c r="AO158" s="40"/>
      <c r="AP158" s="40"/>
      <c r="AQ158" s="40"/>
      <c r="AR158" s="40"/>
      <c r="AS158" s="40"/>
      <c r="AT158" s="40"/>
      <c r="AU158" s="40"/>
      <c r="AV158" s="40"/>
      <c r="AW158" s="40"/>
      <c r="AX158" s="40"/>
      <c r="AY158" s="40"/>
      <c r="AZ158" s="40"/>
      <c r="BA158" s="40"/>
      <c r="BB158" s="40"/>
      <c r="BC158" s="40"/>
      <c r="BD158" s="40"/>
      <c r="BE158" s="40"/>
      <c r="BF158" s="40"/>
      <c r="BG158" s="40"/>
      <c r="BH158" s="40"/>
    </row>
    <row r="159" spans="1:60" x14ac:dyDescent="0.25">
      <c r="A159" s="40"/>
      <c r="B159" s="40"/>
      <c r="C159" s="40"/>
      <c r="D159" s="40"/>
      <c r="E159" s="40"/>
      <c r="F159" s="40"/>
      <c r="G159" s="40"/>
      <c r="H159" s="40"/>
      <c r="I159" s="40"/>
      <c r="J159" s="40"/>
      <c r="K159" s="40"/>
      <c r="L159" s="40"/>
      <c r="M159" s="40"/>
      <c r="N159" s="40"/>
      <c r="O159" s="40"/>
      <c r="P159" s="40"/>
      <c r="Q159" s="40"/>
      <c r="R159" s="40"/>
      <c r="S159" s="40"/>
      <c r="T159" s="40"/>
      <c r="U159" s="40"/>
      <c r="V159" s="40"/>
      <c r="W159" s="40"/>
      <c r="X159" s="40"/>
      <c r="Y159" s="40"/>
      <c r="Z159" s="40"/>
      <c r="AA159" s="40"/>
      <c r="AB159" s="40"/>
      <c r="AC159" s="40"/>
      <c r="AD159" s="40"/>
      <c r="AE159" s="40"/>
      <c r="AF159" s="40"/>
      <c r="AG159" s="40"/>
      <c r="AH159" s="40"/>
      <c r="AI159" s="40"/>
      <c r="AJ159" s="40"/>
      <c r="AK159" s="40"/>
      <c r="AL159" s="40"/>
      <c r="AM159" s="40"/>
      <c r="AN159" s="40"/>
      <c r="AO159" s="40"/>
      <c r="AP159" s="40"/>
      <c r="AQ159" s="40"/>
      <c r="AR159" s="40"/>
      <c r="AS159" s="40"/>
      <c r="AT159" s="40"/>
      <c r="AU159" s="40"/>
      <c r="AV159" s="40"/>
      <c r="AW159" s="40"/>
      <c r="AX159" s="40"/>
      <c r="AY159" s="40"/>
      <c r="AZ159" s="40"/>
      <c r="BA159" s="40"/>
      <c r="BB159" s="40"/>
      <c r="BC159" s="40"/>
      <c r="BD159" s="40"/>
      <c r="BE159" s="40"/>
      <c r="BF159" s="40"/>
      <c r="BG159" s="40"/>
      <c r="BH159" s="40"/>
    </row>
    <row r="160" spans="1:60" x14ac:dyDescent="0.25">
      <c r="A160" s="40"/>
      <c r="B160" s="40"/>
      <c r="C160" s="40"/>
      <c r="D160" s="40"/>
      <c r="E160" s="40"/>
      <c r="F160" s="40"/>
      <c r="G160" s="40"/>
      <c r="H160" s="40"/>
      <c r="I160" s="40"/>
      <c r="J160" s="40"/>
      <c r="K160" s="40"/>
      <c r="L160" s="40"/>
      <c r="M160" s="40"/>
      <c r="N160" s="40"/>
      <c r="O160" s="40"/>
      <c r="P160" s="40"/>
      <c r="Q160" s="40"/>
      <c r="R160" s="40"/>
      <c r="S160" s="40"/>
      <c r="T160" s="40"/>
      <c r="U160" s="40"/>
      <c r="V160" s="40"/>
      <c r="W160" s="40"/>
      <c r="X160" s="40"/>
      <c r="Y160" s="40"/>
      <c r="Z160" s="40"/>
      <c r="AA160" s="40"/>
      <c r="AB160" s="40"/>
      <c r="AC160" s="40"/>
      <c r="AD160" s="40"/>
      <c r="AE160" s="40"/>
      <c r="AF160" s="40"/>
      <c r="AG160" s="40"/>
      <c r="AH160" s="40"/>
      <c r="AI160" s="40"/>
      <c r="AJ160" s="40"/>
      <c r="AK160" s="40"/>
      <c r="AL160" s="40"/>
      <c r="AM160" s="40"/>
      <c r="AN160" s="40"/>
      <c r="AO160" s="40"/>
      <c r="AP160" s="40"/>
      <c r="AQ160" s="40"/>
      <c r="AR160" s="40"/>
      <c r="AS160" s="40"/>
      <c r="AT160" s="40"/>
      <c r="AU160" s="40"/>
      <c r="AV160" s="40"/>
      <c r="AW160" s="40"/>
      <c r="AX160" s="40"/>
      <c r="AY160" s="40"/>
      <c r="AZ160" s="40"/>
      <c r="BA160" s="40"/>
      <c r="BB160" s="40"/>
      <c r="BC160" s="40"/>
      <c r="BD160" s="40"/>
      <c r="BE160" s="40"/>
      <c r="BF160" s="40"/>
      <c r="BG160" s="40"/>
      <c r="BH160" s="40"/>
    </row>
    <row r="161" spans="1:60" x14ac:dyDescent="0.25">
      <c r="A161" s="40"/>
      <c r="B161" s="40"/>
      <c r="C161" s="40"/>
      <c r="D161" s="40"/>
      <c r="E161" s="40"/>
      <c r="F161" s="40"/>
      <c r="G161" s="40"/>
      <c r="H161" s="40"/>
      <c r="I161" s="40"/>
      <c r="J161" s="40"/>
      <c r="K161" s="40"/>
      <c r="L161" s="40"/>
      <c r="M161" s="40"/>
      <c r="N161" s="40"/>
      <c r="O161" s="40"/>
      <c r="P161" s="40"/>
      <c r="Q161" s="40"/>
      <c r="R161" s="40"/>
      <c r="S161" s="40"/>
      <c r="T161" s="40"/>
      <c r="U161" s="40"/>
      <c r="V161" s="40"/>
      <c r="W161" s="40"/>
      <c r="X161" s="40"/>
      <c r="Y161" s="40"/>
      <c r="Z161" s="40"/>
      <c r="AA161" s="40"/>
      <c r="AB161" s="40"/>
      <c r="AC161" s="40"/>
      <c r="AD161" s="40"/>
      <c r="AE161" s="40"/>
      <c r="AF161" s="40"/>
      <c r="AG161" s="40"/>
      <c r="AH161" s="40"/>
      <c r="AI161" s="40"/>
      <c r="AJ161" s="40"/>
      <c r="AK161" s="40"/>
      <c r="AL161" s="40"/>
      <c r="AM161" s="40"/>
      <c r="AN161" s="40"/>
      <c r="AO161" s="40"/>
      <c r="AP161" s="40"/>
      <c r="AQ161" s="40"/>
      <c r="AR161" s="40"/>
      <c r="AS161" s="40"/>
      <c r="AT161" s="40"/>
      <c r="AU161" s="40"/>
      <c r="AV161" s="40"/>
      <c r="AW161" s="40"/>
      <c r="AX161" s="40"/>
      <c r="AY161" s="40"/>
      <c r="AZ161" s="40"/>
      <c r="BA161" s="40"/>
      <c r="BB161" s="40"/>
      <c r="BC161" s="40"/>
      <c r="BD161" s="40"/>
      <c r="BE161" s="40"/>
      <c r="BF161" s="40"/>
      <c r="BG161" s="40"/>
      <c r="BH161" s="40"/>
    </row>
    <row r="162" spans="1:60" x14ac:dyDescent="0.25">
      <c r="A162" s="40"/>
      <c r="B162" s="40"/>
      <c r="C162" s="40"/>
      <c r="D162" s="40"/>
      <c r="E162" s="40"/>
      <c r="F162" s="40"/>
      <c r="G162" s="40"/>
      <c r="H162" s="40"/>
      <c r="I162" s="40"/>
      <c r="J162" s="40"/>
      <c r="K162" s="40"/>
      <c r="L162" s="40"/>
      <c r="M162" s="40"/>
      <c r="N162" s="40"/>
      <c r="O162" s="40"/>
      <c r="P162" s="40"/>
      <c r="Q162" s="40"/>
      <c r="R162" s="40"/>
      <c r="S162" s="40"/>
      <c r="T162" s="40"/>
      <c r="U162" s="40"/>
      <c r="V162" s="40"/>
      <c r="W162" s="40"/>
      <c r="X162" s="40"/>
      <c r="Y162" s="40"/>
      <c r="Z162" s="40"/>
      <c r="AA162" s="40"/>
      <c r="AB162" s="40"/>
      <c r="AC162" s="40"/>
      <c r="AD162" s="40"/>
      <c r="AE162" s="40"/>
      <c r="AF162" s="40"/>
      <c r="AG162" s="40"/>
      <c r="AH162" s="40"/>
      <c r="AI162" s="40"/>
      <c r="AJ162" s="40"/>
      <c r="AK162" s="40"/>
      <c r="AL162" s="40"/>
      <c r="AM162" s="40"/>
      <c r="AN162" s="40"/>
      <c r="AO162" s="40"/>
      <c r="AP162" s="40"/>
      <c r="AQ162" s="40"/>
      <c r="AR162" s="40"/>
      <c r="AS162" s="40"/>
      <c r="AT162" s="40"/>
      <c r="AU162" s="40"/>
      <c r="AV162" s="40"/>
      <c r="AW162" s="40"/>
      <c r="AX162" s="40"/>
      <c r="AY162" s="40"/>
      <c r="AZ162" s="40"/>
      <c r="BA162" s="40"/>
      <c r="BB162" s="40"/>
      <c r="BC162" s="40"/>
      <c r="BD162" s="40"/>
      <c r="BE162" s="40"/>
      <c r="BF162" s="40"/>
      <c r="BG162" s="40"/>
      <c r="BH162" s="40"/>
    </row>
    <row r="163" spans="1:60" x14ac:dyDescent="0.25">
      <c r="A163" s="40"/>
      <c r="B163" s="40"/>
      <c r="C163" s="40"/>
      <c r="D163" s="40"/>
      <c r="E163" s="40"/>
      <c r="F163" s="40"/>
      <c r="G163" s="40"/>
      <c r="H163" s="40"/>
      <c r="I163" s="40"/>
      <c r="J163" s="40"/>
      <c r="K163" s="40"/>
      <c r="L163" s="40"/>
      <c r="M163" s="40"/>
      <c r="N163" s="40"/>
      <c r="O163" s="40"/>
      <c r="P163" s="40"/>
      <c r="Q163" s="40"/>
      <c r="R163" s="40"/>
      <c r="S163" s="40"/>
      <c r="T163" s="40"/>
      <c r="U163" s="40"/>
      <c r="V163" s="40"/>
      <c r="W163" s="40"/>
      <c r="X163" s="40"/>
      <c r="Y163" s="40"/>
      <c r="Z163" s="40"/>
      <c r="AA163" s="40"/>
      <c r="AB163" s="40"/>
      <c r="AC163" s="40"/>
      <c r="AD163" s="40"/>
      <c r="AE163" s="40"/>
      <c r="AF163" s="40"/>
      <c r="AG163" s="40"/>
      <c r="AH163" s="40"/>
      <c r="AI163" s="40"/>
      <c r="AJ163" s="40"/>
      <c r="AK163" s="40"/>
      <c r="AL163" s="40"/>
      <c r="AM163" s="40"/>
      <c r="AN163" s="40"/>
      <c r="AO163" s="40"/>
      <c r="AP163" s="40"/>
      <c r="AQ163" s="40"/>
      <c r="AR163" s="40"/>
      <c r="AS163" s="40"/>
      <c r="AT163" s="40"/>
      <c r="AU163" s="40"/>
      <c r="AV163" s="40"/>
      <c r="AW163" s="40"/>
      <c r="AX163" s="40"/>
      <c r="AY163" s="40"/>
      <c r="AZ163" s="40"/>
      <c r="BA163" s="40"/>
      <c r="BB163" s="40"/>
      <c r="BC163" s="40"/>
      <c r="BD163" s="40"/>
      <c r="BE163" s="40"/>
      <c r="BF163" s="40"/>
      <c r="BG163" s="40"/>
      <c r="BH163" s="40"/>
    </row>
    <row r="164" spans="1:60" x14ac:dyDescent="0.25">
      <c r="A164" s="40"/>
      <c r="B164" s="40"/>
      <c r="C164" s="40"/>
      <c r="D164" s="40"/>
      <c r="E164" s="40"/>
      <c r="F164" s="40"/>
      <c r="G164" s="40"/>
      <c r="H164" s="40"/>
      <c r="I164" s="40"/>
      <c r="J164" s="40"/>
      <c r="K164" s="40"/>
      <c r="L164" s="40"/>
      <c r="M164" s="40"/>
      <c r="N164" s="40"/>
      <c r="O164" s="40"/>
      <c r="P164" s="40"/>
      <c r="Q164" s="40"/>
      <c r="R164" s="40"/>
      <c r="S164" s="40"/>
      <c r="T164" s="40"/>
      <c r="U164" s="40"/>
      <c r="V164" s="40"/>
      <c r="W164" s="40"/>
      <c r="X164" s="40"/>
      <c r="Y164" s="40"/>
      <c r="Z164" s="40"/>
      <c r="AA164" s="40"/>
      <c r="AB164" s="40"/>
      <c r="AC164" s="40"/>
      <c r="AD164" s="40"/>
      <c r="AE164" s="40"/>
      <c r="AF164" s="40"/>
      <c r="AG164" s="40"/>
      <c r="AH164" s="40"/>
      <c r="AI164" s="40"/>
      <c r="AJ164" s="40"/>
      <c r="AK164" s="40"/>
      <c r="AL164" s="40"/>
      <c r="AM164" s="40"/>
      <c r="AN164" s="40"/>
      <c r="AO164" s="40"/>
      <c r="AP164" s="40"/>
      <c r="AQ164" s="40"/>
      <c r="AR164" s="40"/>
      <c r="AS164" s="40"/>
      <c r="AT164" s="40"/>
      <c r="AU164" s="40"/>
      <c r="AV164" s="40"/>
      <c r="AW164" s="40"/>
      <c r="AX164" s="40"/>
      <c r="AY164" s="40"/>
      <c r="AZ164" s="40"/>
      <c r="BA164" s="40"/>
      <c r="BB164" s="40"/>
      <c r="BC164" s="40"/>
      <c r="BD164" s="40"/>
      <c r="BE164" s="40"/>
      <c r="BF164" s="40"/>
      <c r="BG164" s="40"/>
      <c r="BH164" s="40"/>
    </row>
    <row r="165" spans="1:60" x14ac:dyDescent="0.25">
      <c r="A165" s="40"/>
      <c r="B165" s="40"/>
      <c r="C165" s="40"/>
      <c r="D165" s="40"/>
      <c r="E165" s="40"/>
      <c r="F165" s="40"/>
      <c r="G165" s="40"/>
      <c r="H165" s="40"/>
      <c r="I165" s="40"/>
      <c r="J165" s="40"/>
      <c r="K165" s="40"/>
      <c r="L165" s="40"/>
      <c r="M165" s="40"/>
      <c r="N165" s="40"/>
      <c r="O165" s="40"/>
      <c r="P165" s="40"/>
      <c r="Q165" s="40"/>
      <c r="R165" s="40"/>
      <c r="S165" s="40"/>
      <c r="T165" s="40"/>
      <c r="U165" s="40"/>
      <c r="V165" s="40"/>
      <c r="W165" s="40"/>
      <c r="X165" s="40"/>
      <c r="Y165" s="40"/>
      <c r="Z165" s="40"/>
      <c r="AA165" s="40"/>
      <c r="AB165" s="40"/>
      <c r="AC165" s="40"/>
      <c r="AD165" s="40"/>
      <c r="AE165" s="40"/>
      <c r="AF165" s="40"/>
      <c r="AG165" s="40"/>
      <c r="AH165" s="40"/>
      <c r="AI165" s="40"/>
      <c r="AJ165" s="40"/>
      <c r="AK165" s="40"/>
      <c r="AL165" s="40"/>
      <c r="AM165" s="40"/>
      <c r="AN165" s="40"/>
      <c r="AO165" s="40"/>
      <c r="AP165" s="40"/>
      <c r="AQ165" s="40"/>
      <c r="AR165" s="40"/>
      <c r="AS165" s="40"/>
      <c r="AT165" s="40"/>
      <c r="AU165" s="40"/>
      <c r="AV165" s="40"/>
      <c r="AW165" s="40"/>
      <c r="AX165" s="40"/>
      <c r="AY165" s="40"/>
      <c r="AZ165" s="40"/>
      <c r="BA165" s="40"/>
      <c r="BB165" s="40"/>
      <c r="BC165" s="40"/>
      <c r="BD165" s="40"/>
      <c r="BE165" s="40"/>
      <c r="BF165" s="40"/>
      <c r="BG165" s="40"/>
      <c r="BH165" s="40"/>
    </row>
    <row r="166" spans="1:60" x14ac:dyDescent="0.25">
      <c r="A166" s="40"/>
      <c r="B166" s="40"/>
      <c r="C166" s="40"/>
      <c r="D166" s="40"/>
      <c r="E166" s="40"/>
      <c r="F166" s="40"/>
      <c r="G166" s="40"/>
      <c r="H166" s="40"/>
      <c r="I166" s="40"/>
      <c r="J166" s="40"/>
      <c r="K166" s="40"/>
      <c r="L166" s="40"/>
      <c r="M166" s="40"/>
      <c r="N166" s="40"/>
      <c r="O166" s="40"/>
      <c r="P166" s="40"/>
      <c r="Q166" s="40"/>
      <c r="R166" s="40"/>
      <c r="S166" s="40"/>
      <c r="T166" s="40"/>
      <c r="U166" s="40"/>
      <c r="V166" s="40"/>
      <c r="W166" s="40"/>
      <c r="X166" s="40"/>
      <c r="Y166" s="40"/>
      <c r="Z166" s="40"/>
      <c r="AA166" s="40"/>
      <c r="AB166" s="40"/>
      <c r="AC166" s="40"/>
      <c r="AD166" s="40"/>
      <c r="AE166" s="40"/>
      <c r="AF166" s="40"/>
      <c r="AG166" s="40"/>
      <c r="AH166" s="40"/>
      <c r="AI166" s="40"/>
      <c r="AJ166" s="40"/>
      <c r="AK166" s="40"/>
      <c r="AL166" s="40"/>
      <c r="AM166" s="40"/>
      <c r="AN166" s="40"/>
      <c r="AO166" s="40"/>
      <c r="AP166" s="40"/>
      <c r="AQ166" s="40"/>
      <c r="AR166" s="40"/>
      <c r="AS166" s="40"/>
      <c r="AT166" s="40"/>
      <c r="AU166" s="40"/>
      <c r="AV166" s="40"/>
      <c r="AW166" s="40"/>
      <c r="AX166" s="40"/>
      <c r="AY166" s="40"/>
      <c r="AZ166" s="40"/>
      <c r="BA166" s="40"/>
      <c r="BB166" s="40"/>
      <c r="BC166" s="40"/>
      <c r="BD166" s="40"/>
      <c r="BE166" s="40"/>
      <c r="BF166" s="40"/>
      <c r="BG166" s="40"/>
      <c r="BH166" s="40"/>
    </row>
    <row r="167" spans="1:60" x14ac:dyDescent="0.25">
      <c r="A167" s="40"/>
      <c r="B167" s="40"/>
      <c r="C167" s="40"/>
      <c r="D167" s="40"/>
      <c r="E167" s="40"/>
      <c r="F167" s="40"/>
      <c r="G167" s="40"/>
      <c r="H167" s="40"/>
      <c r="I167" s="40"/>
      <c r="J167" s="40"/>
      <c r="K167" s="40"/>
      <c r="L167" s="40"/>
      <c r="M167" s="40"/>
      <c r="N167" s="40"/>
      <c r="O167" s="40"/>
      <c r="P167" s="40"/>
      <c r="Q167" s="40"/>
      <c r="R167" s="40"/>
      <c r="S167" s="40"/>
      <c r="T167" s="40"/>
      <c r="U167" s="40"/>
      <c r="V167" s="40"/>
      <c r="W167" s="40"/>
      <c r="X167" s="40"/>
      <c r="Y167" s="40"/>
      <c r="Z167" s="40"/>
      <c r="AA167" s="40"/>
      <c r="AB167" s="40"/>
      <c r="AC167" s="40"/>
      <c r="AD167" s="40"/>
      <c r="AE167" s="40"/>
      <c r="AF167" s="40"/>
      <c r="AG167" s="40"/>
      <c r="AH167" s="40"/>
      <c r="AI167" s="40"/>
      <c r="AJ167" s="40"/>
      <c r="AK167" s="40"/>
      <c r="AL167" s="40"/>
      <c r="AM167" s="40"/>
      <c r="AN167" s="40"/>
      <c r="AO167" s="40"/>
      <c r="AP167" s="40"/>
      <c r="AQ167" s="40"/>
      <c r="AR167" s="40"/>
      <c r="AS167" s="40"/>
      <c r="AT167" s="40"/>
      <c r="AU167" s="40"/>
      <c r="AV167" s="40"/>
      <c r="AW167" s="40"/>
      <c r="AX167" s="40"/>
      <c r="AY167" s="40"/>
      <c r="AZ167" s="40"/>
      <c r="BA167" s="40"/>
      <c r="BB167" s="40"/>
      <c r="BC167" s="40"/>
      <c r="BD167" s="40"/>
      <c r="BE167" s="40"/>
      <c r="BF167" s="40"/>
      <c r="BG167" s="40"/>
      <c r="BH167" s="40"/>
    </row>
    <row r="168" spans="1:60" x14ac:dyDescent="0.25">
      <c r="A168" s="40"/>
      <c r="B168" s="40"/>
      <c r="C168" s="40"/>
      <c r="D168" s="40"/>
      <c r="E168" s="40"/>
      <c r="F168" s="40"/>
      <c r="G168" s="40"/>
      <c r="H168" s="40"/>
      <c r="I168" s="40"/>
      <c r="J168" s="40"/>
      <c r="K168" s="40"/>
      <c r="L168" s="40"/>
      <c r="M168" s="40"/>
      <c r="N168" s="40"/>
      <c r="O168" s="40"/>
      <c r="P168" s="40"/>
      <c r="Q168" s="40"/>
      <c r="R168" s="40"/>
      <c r="S168" s="40"/>
      <c r="T168" s="40"/>
      <c r="U168" s="40"/>
      <c r="V168" s="40"/>
      <c r="W168" s="40"/>
      <c r="X168" s="40"/>
      <c r="Y168" s="40"/>
      <c r="Z168" s="40"/>
      <c r="AA168" s="40"/>
      <c r="AB168" s="40"/>
      <c r="AC168" s="40"/>
      <c r="AD168" s="40"/>
      <c r="AE168" s="40"/>
      <c r="AF168" s="40"/>
      <c r="AG168" s="40"/>
      <c r="AH168" s="40"/>
      <c r="AI168" s="40"/>
      <c r="AJ168" s="40"/>
      <c r="AK168" s="40"/>
      <c r="AL168" s="40"/>
      <c r="AM168" s="40"/>
      <c r="AN168" s="40"/>
      <c r="AO168" s="40"/>
      <c r="AP168" s="40"/>
      <c r="AQ168" s="40"/>
      <c r="AR168" s="40"/>
      <c r="AS168" s="40"/>
      <c r="AT168" s="40"/>
      <c r="AU168" s="40"/>
      <c r="AV168" s="40"/>
      <c r="AW168" s="40"/>
      <c r="AX168" s="40"/>
      <c r="AY168" s="40"/>
      <c r="AZ168" s="40"/>
      <c r="BA168" s="40"/>
      <c r="BB168" s="40"/>
      <c r="BC168" s="40"/>
      <c r="BD168" s="40"/>
      <c r="BE168" s="40"/>
      <c r="BF168" s="40"/>
      <c r="BG168" s="40"/>
      <c r="BH168" s="40"/>
    </row>
    <row r="169" spans="1:60" x14ac:dyDescent="0.25">
      <c r="A169" s="40"/>
      <c r="B169" s="40"/>
      <c r="C169" s="40"/>
      <c r="D169" s="40"/>
      <c r="E169" s="40"/>
      <c r="F169" s="40"/>
      <c r="G169" s="40"/>
      <c r="H169" s="40"/>
      <c r="I169" s="40"/>
      <c r="J169" s="40"/>
      <c r="K169" s="40"/>
      <c r="L169" s="40"/>
      <c r="M169" s="40"/>
      <c r="N169" s="40"/>
      <c r="O169" s="40"/>
      <c r="P169" s="40"/>
      <c r="Q169" s="40"/>
      <c r="R169" s="40"/>
      <c r="S169" s="40"/>
      <c r="T169" s="40"/>
      <c r="U169" s="40"/>
      <c r="V169" s="40"/>
      <c r="W169" s="40"/>
      <c r="X169" s="40"/>
      <c r="Y169" s="40"/>
      <c r="Z169" s="40"/>
      <c r="AA169" s="40"/>
      <c r="AB169" s="40"/>
      <c r="AC169" s="40"/>
      <c r="AD169" s="40"/>
      <c r="AE169" s="40"/>
      <c r="AF169" s="40"/>
      <c r="AG169" s="40"/>
      <c r="AH169" s="40"/>
      <c r="AI169" s="40"/>
      <c r="AJ169" s="40"/>
      <c r="AK169" s="40"/>
      <c r="AL169" s="40"/>
      <c r="AM169" s="40"/>
      <c r="AN169" s="40"/>
      <c r="AO169" s="40"/>
      <c r="AP169" s="40"/>
      <c r="AQ169" s="40"/>
      <c r="AR169" s="40"/>
      <c r="AS169" s="40"/>
      <c r="AT169" s="40"/>
      <c r="AU169" s="40"/>
      <c r="AV169" s="40"/>
      <c r="AW169" s="40"/>
      <c r="AX169" s="40"/>
      <c r="AY169" s="40"/>
      <c r="AZ169" s="40"/>
      <c r="BA169" s="40"/>
      <c r="BB169" s="40"/>
      <c r="BC169" s="40"/>
      <c r="BD169" s="40"/>
      <c r="BE169" s="40"/>
      <c r="BF169" s="40"/>
      <c r="BG169" s="40"/>
      <c r="BH169" s="40"/>
    </row>
    <row r="170" spans="1:60" x14ac:dyDescent="0.25">
      <c r="A170" s="40"/>
      <c r="B170" s="40"/>
      <c r="C170" s="40"/>
      <c r="D170" s="40"/>
      <c r="E170" s="40"/>
      <c r="F170" s="40"/>
      <c r="G170" s="40"/>
      <c r="H170" s="40"/>
      <c r="I170" s="40"/>
      <c r="J170" s="40"/>
      <c r="K170" s="40"/>
      <c r="L170" s="40"/>
      <c r="M170" s="40"/>
      <c r="N170" s="40"/>
      <c r="O170" s="40"/>
      <c r="P170" s="40"/>
      <c r="Q170" s="40"/>
      <c r="R170" s="40"/>
      <c r="S170" s="40"/>
      <c r="T170" s="40"/>
      <c r="U170" s="40"/>
      <c r="V170" s="40"/>
      <c r="W170" s="40"/>
      <c r="X170" s="40"/>
      <c r="Y170" s="40"/>
      <c r="Z170" s="40"/>
      <c r="AA170" s="40"/>
      <c r="AB170" s="40"/>
      <c r="AC170" s="40"/>
      <c r="AD170" s="40"/>
      <c r="AE170" s="40"/>
      <c r="AF170" s="40"/>
      <c r="AG170" s="40"/>
      <c r="AH170" s="40"/>
      <c r="AI170" s="40"/>
      <c r="AJ170" s="40"/>
      <c r="AK170" s="40"/>
      <c r="AL170" s="40"/>
      <c r="AM170" s="40"/>
      <c r="AN170" s="40"/>
      <c r="AO170" s="40"/>
      <c r="AP170" s="40"/>
      <c r="AQ170" s="40"/>
      <c r="AR170" s="40"/>
      <c r="AS170" s="40"/>
      <c r="AT170" s="40"/>
      <c r="AU170" s="40"/>
      <c r="AV170" s="40"/>
      <c r="AW170" s="40"/>
      <c r="AX170" s="40"/>
      <c r="AY170" s="40"/>
      <c r="AZ170" s="40"/>
      <c r="BA170" s="40"/>
      <c r="BB170" s="40"/>
      <c r="BC170" s="40"/>
      <c r="BD170" s="40"/>
      <c r="BE170" s="40"/>
      <c r="BF170" s="40"/>
      <c r="BG170" s="40"/>
      <c r="BH170" s="40"/>
    </row>
    <row r="171" spans="1:60" x14ac:dyDescent="0.25">
      <c r="A171" s="40"/>
      <c r="B171" s="40"/>
      <c r="C171" s="40"/>
      <c r="D171" s="40"/>
      <c r="E171" s="40"/>
      <c r="F171" s="40"/>
      <c r="G171" s="40"/>
      <c r="H171" s="40"/>
      <c r="I171" s="40"/>
      <c r="J171" s="40"/>
      <c r="K171" s="40"/>
      <c r="L171" s="40"/>
      <c r="M171" s="40"/>
      <c r="N171" s="40"/>
      <c r="O171" s="40"/>
      <c r="P171" s="40"/>
      <c r="Q171" s="40"/>
      <c r="R171" s="40"/>
      <c r="S171" s="40"/>
      <c r="T171" s="40"/>
      <c r="U171" s="40"/>
      <c r="V171" s="40"/>
      <c r="W171" s="40"/>
      <c r="X171" s="40"/>
      <c r="Y171" s="40"/>
      <c r="Z171" s="40"/>
      <c r="AA171" s="40"/>
      <c r="AB171" s="40"/>
      <c r="AC171" s="40"/>
      <c r="AD171" s="40"/>
      <c r="AE171" s="40"/>
      <c r="AF171" s="40"/>
      <c r="AG171" s="40"/>
      <c r="AH171" s="40"/>
      <c r="AI171" s="40"/>
      <c r="AJ171" s="40"/>
      <c r="AK171" s="40"/>
      <c r="AL171" s="40"/>
      <c r="AM171" s="40"/>
      <c r="AN171" s="40"/>
      <c r="AO171" s="40"/>
      <c r="AP171" s="40"/>
      <c r="AQ171" s="40"/>
      <c r="AR171" s="40"/>
      <c r="AS171" s="40"/>
      <c r="AT171" s="40"/>
      <c r="AU171" s="40"/>
      <c r="AV171" s="40"/>
      <c r="AW171" s="40"/>
      <c r="AX171" s="40"/>
      <c r="AY171" s="40"/>
      <c r="AZ171" s="40"/>
      <c r="BA171" s="40"/>
      <c r="BB171" s="40"/>
      <c r="BC171" s="40"/>
      <c r="BD171" s="40"/>
      <c r="BE171" s="40"/>
      <c r="BF171" s="40"/>
      <c r="BG171" s="40"/>
      <c r="BH171" s="40"/>
    </row>
    <row r="172" spans="1:60" x14ac:dyDescent="0.25">
      <c r="A172" s="40"/>
      <c r="B172" s="40"/>
      <c r="C172" s="40"/>
      <c r="D172" s="40"/>
      <c r="E172" s="40"/>
      <c r="F172" s="40"/>
      <c r="G172" s="40"/>
      <c r="H172" s="40"/>
      <c r="I172" s="40"/>
      <c r="J172" s="40"/>
      <c r="K172" s="40"/>
      <c r="L172" s="40"/>
      <c r="M172" s="40"/>
      <c r="N172" s="40"/>
      <c r="O172" s="40"/>
      <c r="P172" s="40"/>
      <c r="Q172" s="40"/>
      <c r="R172" s="40"/>
      <c r="S172" s="40"/>
      <c r="T172" s="40"/>
      <c r="U172" s="40"/>
      <c r="V172" s="40"/>
      <c r="W172" s="40"/>
      <c r="X172" s="40"/>
      <c r="Y172" s="40"/>
      <c r="Z172" s="40"/>
      <c r="AA172" s="40"/>
      <c r="AB172" s="40"/>
      <c r="AC172" s="40"/>
      <c r="AD172" s="40"/>
      <c r="AE172" s="40"/>
      <c r="AF172" s="40"/>
      <c r="AG172" s="40"/>
      <c r="AH172" s="40"/>
      <c r="AI172" s="40"/>
      <c r="AJ172" s="40"/>
      <c r="AK172" s="40"/>
      <c r="AL172" s="40"/>
      <c r="AM172" s="40"/>
      <c r="AN172" s="40"/>
      <c r="AO172" s="40"/>
      <c r="AP172" s="40"/>
      <c r="AQ172" s="40"/>
      <c r="AR172" s="40"/>
      <c r="AS172" s="40"/>
      <c r="AT172" s="40"/>
      <c r="AU172" s="40"/>
      <c r="AV172" s="40"/>
      <c r="AW172" s="40"/>
      <c r="AX172" s="40"/>
      <c r="AY172" s="40"/>
      <c r="AZ172" s="40"/>
      <c r="BA172" s="40"/>
      <c r="BB172" s="40"/>
      <c r="BC172" s="40"/>
      <c r="BD172" s="40"/>
      <c r="BE172" s="40"/>
      <c r="BF172" s="40"/>
      <c r="BG172" s="40"/>
      <c r="BH172" s="40"/>
    </row>
    <row r="173" spans="1:60" x14ac:dyDescent="0.25">
      <c r="A173" s="40"/>
      <c r="B173" s="40"/>
      <c r="C173" s="40"/>
      <c r="D173" s="40"/>
      <c r="E173" s="40"/>
      <c r="F173" s="40"/>
      <c r="G173" s="40"/>
      <c r="H173" s="40"/>
      <c r="I173" s="40"/>
      <c r="J173" s="40"/>
      <c r="K173" s="40"/>
      <c r="L173" s="40"/>
      <c r="M173" s="40"/>
      <c r="N173" s="40"/>
      <c r="O173" s="40"/>
      <c r="P173" s="40"/>
      <c r="Q173" s="40"/>
      <c r="R173" s="40"/>
      <c r="S173" s="40"/>
      <c r="T173" s="40"/>
      <c r="U173" s="40"/>
      <c r="V173" s="40"/>
      <c r="W173" s="40"/>
      <c r="X173" s="40"/>
      <c r="Y173" s="40"/>
      <c r="Z173" s="40"/>
      <c r="AA173" s="40"/>
      <c r="AB173" s="40"/>
      <c r="AC173" s="40"/>
      <c r="AD173" s="40"/>
      <c r="AE173" s="40"/>
      <c r="AF173" s="40"/>
      <c r="AG173" s="40"/>
      <c r="AH173" s="40"/>
      <c r="AI173" s="40"/>
      <c r="AJ173" s="40"/>
      <c r="AK173" s="40"/>
      <c r="AL173" s="40"/>
      <c r="AM173" s="40"/>
      <c r="AN173" s="40"/>
      <c r="AO173" s="40"/>
      <c r="AP173" s="40"/>
      <c r="AQ173" s="40"/>
      <c r="AR173" s="40"/>
      <c r="AS173" s="40"/>
      <c r="AT173" s="40"/>
      <c r="AU173" s="40"/>
      <c r="AV173" s="40"/>
      <c r="AW173" s="40"/>
      <c r="AX173" s="40"/>
      <c r="AY173" s="40"/>
      <c r="AZ173" s="40"/>
      <c r="BA173" s="40"/>
      <c r="BB173" s="40"/>
      <c r="BC173" s="40"/>
      <c r="BD173" s="40"/>
      <c r="BE173" s="40"/>
      <c r="BF173" s="40"/>
      <c r="BG173" s="40"/>
      <c r="BH173" s="40"/>
    </row>
    <row r="174" spans="1:60" x14ac:dyDescent="0.25">
      <c r="A174" s="40"/>
      <c r="B174" s="40"/>
      <c r="C174" s="40"/>
      <c r="D174" s="40"/>
      <c r="E174" s="40"/>
      <c r="F174" s="40"/>
      <c r="G174" s="40"/>
      <c r="H174" s="40"/>
      <c r="I174" s="40"/>
      <c r="J174" s="40"/>
      <c r="K174" s="40"/>
      <c r="L174" s="40"/>
      <c r="M174" s="40"/>
      <c r="N174" s="40"/>
      <c r="O174" s="40"/>
      <c r="P174" s="40"/>
      <c r="Q174" s="40"/>
      <c r="R174" s="40"/>
      <c r="S174" s="40"/>
      <c r="T174" s="40"/>
      <c r="U174" s="40"/>
      <c r="V174" s="40"/>
      <c r="W174" s="40"/>
      <c r="X174" s="40"/>
      <c r="Y174" s="40"/>
      <c r="Z174" s="40"/>
      <c r="AA174" s="40"/>
      <c r="AB174" s="40"/>
      <c r="AC174" s="40"/>
      <c r="AD174" s="40"/>
      <c r="AE174" s="40"/>
      <c r="AF174" s="40"/>
      <c r="AG174" s="40"/>
      <c r="AH174" s="40"/>
      <c r="AI174" s="40"/>
      <c r="AJ174" s="40"/>
      <c r="AK174" s="40"/>
      <c r="AL174" s="40"/>
      <c r="AM174" s="40"/>
      <c r="AN174" s="40"/>
      <c r="AO174" s="40"/>
      <c r="AP174" s="40"/>
      <c r="AQ174" s="40"/>
      <c r="AR174" s="40"/>
      <c r="AS174" s="40"/>
      <c r="AT174" s="40"/>
      <c r="AU174" s="40"/>
      <c r="AV174" s="40"/>
      <c r="AW174" s="40"/>
      <c r="AX174" s="40"/>
      <c r="AY174" s="40"/>
      <c r="AZ174" s="40"/>
      <c r="BA174" s="40"/>
      <c r="BB174" s="40"/>
      <c r="BC174" s="40"/>
      <c r="BD174" s="40"/>
      <c r="BE174" s="40"/>
      <c r="BF174" s="40"/>
      <c r="BG174" s="40"/>
      <c r="BH174" s="40"/>
    </row>
    <row r="175" spans="1:60" x14ac:dyDescent="0.25">
      <c r="A175" s="40"/>
      <c r="B175" s="40"/>
      <c r="C175" s="40"/>
      <c r="D175" s="40"/>
      <c r="E175" s="40"/>
      <c r="F175" s="40"/>
      <c r="G175" s="40"/>
      <c r="H175" s="40"/>
      <c r="I175" s="40"/>
      <c r="J175" s="40"/>
      <c r="K175" s="40"/>
      <c r="L175" s="40"/>
      <c r="M175" s="40"/>
      <c r="N175" s="40"/>
      <c r="O175" s="40"/>
      <c r="P175" s="40"/>
      <c r="Q175" s="40"/>
      <c r="R175" s="40"/>
      <c r="S175" s="40"/>
      <c r="T175" s="40"/>
      <c r="U175" s="40"/>
      <c r="V175" s="40"/>
      <c r="W175" s="40"/>
      <c r="X175" s="40"/>
      <c r="Y175" s="40"/>
      <c r="Z175" s="40"/>
      <c r="AA175" s="40"/>
      <c r="AB175" s="40"/>
      <c r="AC175" s="40"/>
      <c r="AD175" s="40"/>
      <c r="AE175" s="40"/>
      <c r="AF175" s="40"/>
      <c r="AG175" s="40"/>
      <c r="AH175" s="40"/>
      <c r="AI175" s="40"/>
      <c r="AJ175" s="40"/>
      <c r="AK175" s="40"/>
      <c r="AL175" s="40"/>
      <c r="AM175" s="40"/>
      <c r="AN175" s="40"/>
      <c r="AO175" s="40"/>
      <c r="AP175" s="40"/>
      <c r="AQ175" s="40"/>
      <c r="AR175" s="40"/>
      <c r="AS175" s="40"/>
      <c r="AT175" s="40"/>
      <c r="AU175" s="40"/>
      <c r="AV175" s="40"/>
      <c r="AW175" s="40"/>
      <c r="AX175" s="40"/>
      <c r="AY175" s="40"/>
      <c r="AZ175" s="40"/>
      <c r="BA175" s="40"/>
      <c r="BB175" s="40"/>
      <c r="BC175" s="40"/>
      <c r="BD175" s="40"/>
      <c r="BE175" s="40"/>
      <c r="BF175" s="40"/>
      <c r="BG175" s="40"/>
      <c r="BH175" s="40"/>
    </row>
    <row r="176" spans="1:60" x14ac:dyDescent="0.25">
      <c r="A176" s="40"/>
      <c r="B176" s="40"/>
      <c r="C176" s="40"/>
      <c r="D176" s="40"/>
      <c r="E176" s="40"/>
      <c r="F176" s="40"/>
      <c r="G176" s="40"/>
      <c r="H176" s="40"/>
      <c r="I176" s="40"/>
      <c r="J176" s="40"/>
      <c r="K176" s="40"/>
      <c r="L176" s="40"/>
      <c r="M176" s="40"/>
      <c r="N176" s="40"/>
      <c r="O176" s="40"/>
      <c r="P176" s="40"/>
      <c r="Q176" s="40"/>
      <c r="R176" s="40"/>
      <c r="S176" s="40"/>
      <c r="T176" s="40"/>
      <c r="U176" s="40"/>
      <c r="V176" s="40"/>
      <c r="W176" s="40"/>
      <c r="X176" s="40"/>
      <c r="Y176" s="40"/>
      <c r="Z176" s="40"/>
      <c r="AA176" s="40"/>
      <c r="AB176" s="40"/>
      <c r="AC176" s="40"/>
      <c r="AD176" s="40"/>
      <c r="AE176" s="40"/>
      <c r="AF176" s="40"/>
      <c r="AG176" s="40"/>
      <c r="AH176" s="40"/>
      <c r="AI176" s="40"/>
      <c r="AJ176" s="40"/>
      <c r="AK176" s="40"/>
      <c r="AL176" s="40"/>
      <c r="AM176" s="40"/>
      <c r="AN176" s="40"/>
      <c r="AO176" s="40"/>
      <c r="AP176" s="40"/>
      <c r="AQ176" s="40"/>
      <c r="AR176" s="40"/>
      <c r="AS176" s="40"/>
      <c r="AT176" s="40"/>
      <c r="AU176" s="40"/>
      <c r="AV176" s="40"/>
      <c r="AW176" s="40"/>
      <c r="AX176" s="40"/>
      <c r="AY176" s="40"/>
      <c r="AZ176" s="40"/>
      <c r="BA176" s="40"/>
      <c r="BB176" s="40"/>
      <c r="BC176" s="40"/>
      <c r="BD176" s="40"/>
      <c r="BE176" s="40"/>
      <c r="BF176" s="40"/>
      <c r="BG176" s="40"/>
      <c r="BH176" s="40"/>
    </row>
    <row r="177" spans="1:60" x14ac:dyDescent="0.25">
      <c r="A177" s="40"/>
      <c r="B177" s="40"/>
      <c r="C177" s="40"/>
      <c r="D177" s="40"/>
      <c r="E177" s="40"/>
      <c r="F177" s="40"/>
      <c r="G177" s="40"/>
      <c r="H177" s="40"/>
      <c r="I177" s="40"/>
      <c r="J177" s="40"/>
      <c r="K177" s="40"/>
      <c r="L177" s="40"/>
      <c r="M177" s="40"/>
      <c r="N177" s="40"/>
      <c r="O177" s="40"/>
      <c r="P177" s="40"/>
      <c r="Q177" s="40"/>
      <c r="R177" s="40"/>
      <c r="S177" s="40"/>
      <c r="T177" s="40"/>
      <c r="U177" s="40"/>
      <c r="V177" s="40"/>
      <c r="W177" s="40"/>
      <c r="X177" s="40"/>
      <c r="Y177" s="40"/>
      <c r="Z177" s="40"/>
      <c r="AA177" s="40"/>
      <c r="AB177" s="40"/>
      <c r="AC177" s="40"/>
      <c r="AD177" s="40"/>
      <c r="AE177" s="40"/>
      <c r="AF177" s="40"/>
      <c r="AG177" s="40"/>
      <c r="AH177" s="40"/>
      <c r="AI177" s="40"/>
      <c r="AJ177" s="40"/>
      <c r="AK177" s="40"/>
      <c r="AL177" s="40"/>
      <c r="AM177" s="40"/>
      <c r="AN177" s="40"/>
      <c r="AO177" s="40"/>
      <c r="AP177" s="40"/>
      <c r="AQ177" s="40"/>
      <c r="AR177" s="40"/>
      <c r="AS177" s="40"/>
      <c r="AT177" s="40"/>
      <c r="AU177" s="40"/>
      <c r="AV177" s="40"/>
      <c r="AW177" s="40"/>
      <c r="AX177" s="40"/>
      <c r="AY177" s="40"/>
      <c r="AZ177" s="40"/>
      <c r="BA177" s="40"/>
      <c r="BB177" s="40"/>
      <c r="BC177" s="40"/>
      <c r="BD177" s="40"/>
      <c r="BE177" s="40"/>
      <c r="BF177" s="40"/>
      <c r="BG177" s="40"/>
      <c r="BH177" s="40"/>
    </row>
    <row r="178" spans="1:60" x14ac:dyDescent="0.25">
      <c r="A178" s="40"/>
      <c r="B178" s="40"/>
      <c r="C178" s="40"/>
      <c r="D178" s="40"/>
      <c r="E178" s="40"/>
      <c r="F178" s="40"/>
      <c r="G178" s="40"/>
      <c r="H178" s="40"/>
      <c r="I178" s="40"/>
      <c r="J178" s="40"/>
      <c r="K178" s="40"/>
      <c r="L178" s="40"/>
      <c r="M178" s="40"/>
      <c r="N178" s="40"/>
      <c r="O178" s="40"/>
      <c r="P178" s="40"/>
      <c r="Q178" s="40"/>
      <c r="R178" s="40"/>
      <c r="S178" s="40"/>
      <c r="T178" s="40"/>
      <c r="U178" s="40"/>
      <c r="V178" s="40"/>
      <c r="W178" s="40"/>
      <c r="X178" s="40"/>
      <c r="Y178" s="40"/>
      <c r="Z178" s="40"/>
      <c r="AA178" s="40"/>
      <c r="AB178" s="40"/>
      <c r="AC178" s="40"/>
      <c r="AD178" s="40"/>
      <c r="AE178" s="40"/>
      <c r="AF178" s="40"/>
      <c r="AG178" s="40"/>
      <c r="AH178" s="40"/>
      <c r="AI178" s="40"/>
      <c r="AJ178" s="40"/>
      <c r="AK178" s="40"/>
      <c r="AL178" s="40"/>
      <c r="AM178" s="40"/>
      <c r="AN178" s="40"/>
      <c r="AO178" s="40"/>
      <c r="AP178" s="40"/>
      <c r="AQ178" s="40"/>
      <c r="AR178" s="40"/>
      <c r="AS178" s="40"/>
      <c r="AT178" s="40"/>
      <c r="AU178" s="40"/>
      <c r="AV178" s="40"/>
      <c r="AW178" s="40"/>
      <c r="AX178" s="40"/>
      <c r="AY178" s="40"/>
      <c r="AZ178" s="40"/>
      <c r="BA178" s="40"/>
      <c r="BB178" s="40"/>
      <c r="BC178" s="40"/>
      <c r="BD178" s="40"/>
      <c r="BE178" s="40"/>
      <c r="BF178" s="40"/>
      <c r="BG178" s="40"/>
      <c r="BH178" s="40"/>
    </row>
    <row r="179" spans="1:60" x14ac:dyDescent="0.25">
      <c r="A179" s="40"/>
      <c r="B179" s="40"/>
      <c r="C179" s="40"/>
      <c r="D179" s="40"/>
      <c r="E179" s="40"/>
      <c r="F179" s="40"/>
      <c r="G179" s="40"/>
      <c r="H179" s="40"/>
      <c r="I179" s="40"/>
      <c r="J179" s="40"/>
      <c r="K179" s="40"/>
      <c r="L179" s="40"/>
      <c r="M179" s="40"/>
      <c r="N179" s="40"/>
      <c r="O179" s="40"/>
      <c r="P179" s="40"/>
      <c r="Q179" s="40"/>
      <c r="R179" s="40"/>
      <c r="S179" s="40"/>
      <c r="T179" s="40"/>
      <c r="U179" s="40"/>
      <c r="V179" s="40"/>
      <c r="W179" s="40"/>
      <c r="X179" s="40"/>
      <c r="Y179" s="40"/>
      <c r="Z179" s="40"/>
      <c r="AA179" s="40"/>
      <c r="AB179" s="40"/>
      <c r="AC179" s="40"/>
      <c r="AD179" s="40"/>
      <c r="AE179" s="40"/>
      <c r="AF179" s="40"/>
      <c r="AG179" s="40"/>
      <c r="AH179" s="40"/>
      <c r="AI179" s="40"/>
      <c r="AJ179" s="40"/>
      <c r="AK179" s="40"/>
      <c r="AL179" s="40"/>
      <c r="AM179" s="40"/>
      <c r="AN179" s="40"/>
      <c r="AO179" s="40"/>
      <c r="AP179" s="40"/>
      <c r="AQ179" s="40"/>
      <c r="AR179" s="40"/>
      <c r="AS179" s="40"/>
      <c r="AT179" s="40"/>
      <c r="AU179" s="40"/>
      <c r="AV179" s="40"/>
      <c r="AW179" s="40"/>
      <c r="AX179" s="40"/>
      <c r="AY179" s="40"/>
      <c r="AZ179" s="40"/>
      <c r="BA179" s="40"/>
      <c r="BB179" s="40"/>
      <c r="BC179" s="40"/>
      <c r="BD179" s="40"/>
      <c r="BE179" s="40"/>
      <c r="BF179" s="40"/>
      <c r="BG179" s="40"/>
      <c r="BH179" s="40"/>
    </row>
    <row r="180" spans="1:60" x14ac:dyDescent="0.25">
      <c r="A180" s="40"/>
      <c r="B180" s="40"/>
      <c r="C180" s="40"/>
      <c r="D180" s="40"/>
      <c r="E180" s="40"/>
      <c r="F180" s="40"/>
      <c r="G180" s="40"/>
      <c r="H180" s="40"/>
      <c r="I180" s="40"/>
      <c r="J180" s="40"/>
      <c r="K180" s="40"/>
      <c r="L180" s="40"/>
      <c r="M180" s="40"/>
      <c r="N180" s="40"/>
      <c r="O180" s="40"/>
      <c r="P180" s="40"/>
      <c r="Q180" s="40"/>
      <c r="R180" s="40"/>
      <c r="S180" s="40"/>
      <c r="T180" s="40"/>
      <c r="U180" s="40"/>
      <c r="V180" s="40"/>
      <c r="W180" s="40"/>
      <c r="X180" s="40"/>
      <c r="Y180" s="40"/>
      <c r="Z180" s="40"/>
      <c r="AA180" s="40"/>
      <c r="AB180" s="40"/>
      <c r="AC180" s="40"/>
      <c r="AD180" s="40"/>
      <c r="AE180" s="40"/>
      <c r="AF180" s="40"/>
      <c r="AG180" s="40"/>
      <c r="AH180" s="40"/>
      <c r="AI180" s="40"/>
      <c r="AJ180" s="40"/>
      <c r="AK180" s="40"/>
      <c r="AL180" s="40"/>
      <c r="AM180" s="40"/>
      <c r="AN180" s="40"/>
      <c r="AO180" s="40"/>
      <c r="AP180" s="40"/>
      <c r="AQ180" s="40"/>
      <c r="AR180" s="40"/>
      <c r="AS180" s="40"/>
      <c r="AT180" s="40"/>
      <c r="AU180" s="40"/>
      <c r="AV180" s="40"/>
      <c r="AW180" s="40"/>
      <c r="AX180" s="40"/>
      <c r="AY180" s="40"/>
      <c r="AZ180" s="40"/>
      <c r="BA180" s="40"/>
      <c r="BB180" s="40"/>
      <c r="BC180" s="40"/>
      <c r="BD180" s="40"/>
      <c r="BE180" s="40"/>
      <c r="BF180" s="40"/>
      <c r="BG180" s="40"/>
      <c r="BH180" s="40"/>
    </row>
    <row r="181" spans="1:60" x14ac:dyDescent="0.25">
      <c r="A181" s="40"/>
      <c r="B181" s="40"/>
      <c r="C181" s="40"/>
      <c r="D181" s="40"/>
      <c r="E181" s="40"/>
      <c r="F181" s="40"/>
      <c r="G181" s="40"/>
      <c r="H181" s="40"/>
      <c r="I181" s="40"/>
      <c r="J181" s="40"/>
      <c r="K181" s="40"/>
      <c r="L181" s="40"/>
      <c r="M181" s="40"/>
      <c r="N181" s="40"/>
      <c r="O181" s="40"/>
      <c r="P181" s="40"/>
      <c r="Q181" s="40"/>
      <c r="R181" s="40"/>
      <c r="S181" s="40"/>
      <c r="T181" s="40"/>
      <c r="U181" s="40"/>
      <c r="V181" s="40"/>
      <c r="W181" s="40"/>
      <c r="X181" s="40"/>
      <c r="Y181" s="40"/>
      <c r="Z181" s="40"/>
      <c r="AA181" s="40"/>
      <c r="AB181" s="40"/>
      <c r="AC181" s="40"/>
      <c r="AD181" s="40"/>
      <c r="AE181" s="40"/>
      <c r="AF181" s="40"/>
      <c r="AG181" s="40"/>
      <c r="AH181" s="40"/>
      <c r="AI181" s="40"/>
      <c r="AJ181" s="40"/>
      <c r="AK181" s="40"/>
      <c r="AL181" s="40"/>
      <c r="AM181" s="40"/>
      <c r="AN181" s="40"/>
      <c r="AO181" s="40"/>
      <c r="AP181" s="40"/>
      <c r="AQ181" s="40"/>
      <c r="AR181" s="40"/>
      <c r="AS181" s="40"/>
      <c r="AT181" s="40"/>
      <c r="AU181" s="40"/>
      <c r="AV181" s="40"/>
      <c r="AW181" s="40"/>
      <c r="AX181" s="40"/>
      <c r="AY181" s="40"/>
      <c r="AZ181" s="40"/>
      <c r="BA181" s="40"/>
      <c r="BB181" s="40"/>
      <c r="BC181" s="40"/>
      <c r="BD181" s="40"/>
      <c r="BE181" s="40"/>
      <c r="BF181" s="40"/>
      <c r="BG181" s="40"/>
      <c r="BH181" s="40"/>
    </row>
    <row r="182" spans="1:60" x14ac:dyDescent="0.25">
      <c r="A182" s="40"/>
      <c r="B182" s="40"/>
      <c r="C182" s="40"/>
      <c r="D182" s="40"/>
      <c r="E182" s="40"/>
      <c r="F182" s="40"/>
      <c r="G182" s="40"/>
      <c r="H182" s="40"/>
      <c r="I182" s="40"/>
      <c r="J182" s="40"/>
      <c r="K182" s="40"/>
      <c r="L182" s="40"/>
      <c r="M182" s="40"/>
      <c r="N182" s="40"/>
      <c r="O182" s="40"/>
      <c r="P182" s="40"/>
      <c r="Q182" s="40"/>
      <c r="R182" s="40"/>
      <c r="S182" s="40"/>
      <c r="T182" s="40"/>
      <c r="U182" s="40"/>
      <c r="V182" s="40"/>
      <c r="W182" s="40"/>
      <c r="X182" s="40"/>
      <c r="Y182" s="40"/>
      <c r="Z182" s="40"/>
      <c r="AA182" s="40"/>
      <c r="AB182" s="40"/>
      <c r="AC182" s="40"/>
      <c r="AD182" s="40"/>
      <c r="AE182" s="40"/>
      <c r="AF182" s="40"/>
      <c r="AG182" s="40"/>
      <c r="AH182" s="40"/>
      <c r="AI182" s="40"/>
      <c r="AJ182" s="40"/>
      <c r="AK182" s="40"/>
      <c r="AL182" s="40"/>
      <c r="AM182" s="40"/>
      <c r="AN182" s="40"/>
      <c r="AO182" s="40"/>
      <c r="AP182" s="40"/>
      <c r="AQ182" s="40"/>
      <c r="AR182" s="40"/>
      <c r="AS182" s="40"/>
      <c r="AT182" s="40"/>
      <c r="AU182" s="40"/>
      <c r="AV182" s="40"/>
      <c r="AW182" s="40"/>
      <c r="AX182" s="40"/>
      <c r="AY182" s="40"/>
      <c r="AZ182" s="40"/>
      <c r="BA182" s="40"/>
      <c r="BB182" s="40"/>
      <c r="BC182" s="40"/>
      <c r="BD182" s="40"/>
      <c r="BE182" s="40"/>
      <c r="BF182" s="40"/>
      <c r="BG182" s="40"/>
      <c r="BH182" s="40"/>
    </row>
    <row r="183" spans="1:60" x14ac:dyDescent="0.25">
      <c r="A183" s="40"/>
      <c r="B183" s="40"/>
      <c r="C183" s="40"/>
      <c r="D183" s="40"/>
      <c r="E183" s="40"/>
      <c r="F183" s="40"/>
      <c r="G183" s="40"/>
      <c r="H183" s="40"/>
      <c r="I183" s="40"/>
      <c r="J183" s="40"/>
      <c r="K183" s="40"/>
      <c r="L183" s="40"/>
      <c r="M183" s="40"/>
      <c r="N183" s="40"/>
      <c r="O183" s="40"/>
      <c r="P183" s="40"/>
      <c r="Q183" s="40"/>
      <c r="R183" s="40"/>
      <c r="S183" s="40"/>
      <c r="T183" s="40"/>
      <c r="U183" s="40"/>
      <c r="V183" s="40"/>
      <c r="W183" s="40"/>
      <c r="X183" s="40"/>
      <c r="Y183" s="40"/>
      <c r="Z183" s="40"/>
      <c r="AA183" s="40"/>
      <c r="AB183" s="40"/>
      <c r="AC183" s="40"/>
      <c r="AD183" s="40"/>
      <c r="AE183" s="40"/>
      <c r="AF183" s="40"/>
      <c r="AG183" s="40"/>
      <c r="AH183" s="40"/>
      <c r="AI183" s="40"/>
      <c r="AJ183" s="40"/>
      <c r="AK183" s="40"/>
      <c r="AL183" s="40"/>
      <c r="AM183" s="40"/>
      <c r="AN183" s="40"/>
      <c r="AO183" s="40"/>
      <c r="AP183" s="40"/>
      <c r="AQ183" s="40"/>
      <c r="AR183" s="40"/>
      <c r="AS183" s="40"/>
      <c r="AT183" s="40"/>
      <c r="AU183" s="40"/>
      <c r="AV183" s="40"/>
      <c r="AW183" s="40"/>
      <c r="AX183" s="40"/>
      <c r="AY183" s="40"/>
      <c r="AZ183" s="40"/>
      <c r="BA183" s="40"/>
      <c r="BB183" s="40"/>
      <c r="BC183" s="40"/>
      <c r="BD183" s="40"/>
      <c r="BE183" s="40"/>
      <c r="BF183" s="40"/>
      <c r="BG183" s="40"/>
      <c r="BH183" s="40"/>
    </row>
    <row r="184" spans="1:60" x14ac:dyDescent="0.25">
      <c r="A184" s="40"/>
      <c r="B184" s="40"/>
      <c r="C184" s="40"/>
      <c r="D184" s="40"/>
      <c r="E184" s="40"/>
      <c r="F184" s="40"/>
      <c r="G184" s="40"/>
      <c r="H184" s="40"/>
      <c r="I184" s="40"/>
      <c r="J184" s="40"/>
      <c r="K184" s="40"/>
      <c r="L184" s="40"/>
      <c r="M184" s="40"/>
      <c r="N184" s="40"/>
      <c r="O184" s="40"/>
      <c r="P184" s="40"/>
      <c r="Q184" s="40"/>
      <c r="R184" s="40"/>
      <c r="S184" s="40"/>
      <c r="T184" s="40"/>
      <c r="U184" s="40"/>
      <c r="V184" s="40"/>
      <c r="W184" s="40"/>
      <c r="X184" s="40"/>
      <c r="Y184" s="40"/>
      <c r="Z184" s="40"/>
      <c r="AA184" s="40"/>
      <c r="AB184" s="40"/>
      <c r="AC184" s="40"/>
      <c r="AD184" s="40"/>
      <c r="AE184" s="40"/>
      <c r="AF184" s="40"/>
      <c r="AG184" s="40"/>
      <c r="AH184" s="40"/>
      <c r="AI184" s="40"/>
      <c r="AJ184" s="40"/>
      <c r="AK184" s="40"/>
      <c r="AL184" s="40"/>
      <c r="AM184" s="40"/>
      <c r="AN184" s="40"/>
      <c r="AO184" s="40"/>
      <c r="AP184" s="40"/>
      <c r="AQ184" s="40"/>
      <c r="AR184" s="40"/>
      <c r="AS184" s="40"/>
      <c r="AT184" s="40"/>
      <c r="AU184" s="40"/>
      <c r="AV184" s="40"/>
      <c r="AW184" s="40"/>
      <c r="AX184" s="40"/>
      <c r="AY184" s="40"/>
      <c r="AZ184" s="40"/>
      <c r="BA184" s="40"/>
      <c r="BB184" s="40"/>
      <c r="BC184" s="40"/>
      <c r="BD184" s="40"/>
      <c r="BE184" s="40"/>
      <c r="BF184" s="40"/>
      <c r="BG184" s="40"/>
      <c r="BH184" s="40"/>
    </row>
    <row r="185" spans="1:60" x14ac:dyDescent="0.25">
      <c r="A185" s="40"/>
      <c r="B185" s="40"/>
      <c r="C185" s="40"/>
      <c r="D185" s="40"/>
      <c r="E185" s="40"/>
      <c r="F185" s="40"/>
      <c r="G185" s="40"/>
      <c r="H185" s="40"/>
      <c r="I185" s="40"/>
      <c r="J185" s="40"/>
      <c r="K185" s="40"/>
      <c r="L185" s="40"/>
      <c r="M185" s="40"/>
      <c r="N185" s="40"/>
      <c r="O185" s="40"/>
      <c r="P185" s="40"/>
      <c r="Q185" s="40"/>
      <c r="R185" s="40"/>
      <c r="S185" s="40"/>
      <c r="T185" s="40"/>
      <c r="U185" s="40"/>
      <c r="V185" s="40"/>
      <c r="W185" s="40"/>
      <c r="X185" s="40"/>
      <c r="Y185" s="40"/>
      <c r="Z185" s="40"/>
      <c r="AA185" s="40"/>
      <c r="AB185" s="40"/>
      <c r="AC185" s="40"/>
      <c r="AD185" s="40"/>
      <c r="AE185" s="40"/>
      <c r="AF185" s="40"/>
      <c r="AG185" s="40"/>
      <c r="AH185" s="40"/>
      <c r="AI185" s="40"/>
      <c r="AJ185" s="40"/>
      <c r="AK185" s="40"/>
      <c r="AL185" s="40"/>
      <c r="AM185" s="40"/>
      <c r="AN185" s="40"/>
      <c r="AO185" s="40"/>
      <c r="AP185" s="40"/>
      <c r="AQ185" s="40"/>
      <c r="AR185" s="40"/>
      <c r="AS185" s="40"/>
      <c r="AT185" s="40"/>
      <c r="AU185" s="40"/>
      <c r="AV185" s="40"/>
      <c r="AW185" s="40"/>
      <c r="AX185" s="40"/>
      <c r="AY185" s="40"/>
      <c r="AZ185" s="40"/>
      <c r="BA185" s="40"/>
      <c r="BB185" s="40"/>
      <c r="BC185" s="40"/>
      <c r="BD185" s="40"/>
      <c r="BE185" s="40"/>
      <c r="BF185" s="40"/>
      <c r="BG185" s="40"/>
      <c r="BH185" s="40"/>
    </row>
    <row r="186" spans="1:60" x14ac:dyDescent="0.25">
      <c r="A186" s="40"/>
      <c r="B186" s="40"/>
      <c r="C186" s="40"/>
      <c r="D186" s="40"/>
      <c r="E186" s="40"/>
      <c r="F186" s="40"/>
      <c r="G186" s="40"/>
      <c r="H186" s="40"/>
      <c r="I186" s="40"/>
      <c r="J186" s="40"/>
      <c r="K186" s="40"/>
      <c r="L186" s="40"/>
      <c r="M186" s="40"/>
      <c r="N186" s="40"/>
      <c r="O186" s="40"/>
      <c r="P186" s="40"/>
      <c r="Q186" s="40"/>
      <c r="R186" s="40"/>
      <c r="S186" s="40"/>
      <c r="T186" s="40"/>
      <c r="U186" s="40"/>
      <c r="V186" s="40"/>
      <c r="W186" s="40"/>
      <c r="X186" s="40"/>
      <c r="Y186" s="40"/>
      <c r="Z186" s="40"/>
      <c r="AA186" s="40"/>
      <c r="AB186" s="40"/>
      <c r="AC186" s="40"/>
      <c r="AD186" s="40"/>
      <c r="AE186" s="40"/>
      <c r="AF186" s="40"/>
      <c r="AG186" s="40"/>
      <c r="AH186" s="40"/>
      <c r="AI186" s="40"/>
      <c r="AJ186" s="40"/>
      <c r="AK186" s="40"/>
      <c r="AL186" s="40"/>
      <c r="AM186" s="40"/>
      <c r="AN186" s="40"/>
      <c r="AO186" s="40"/>
      <c r="AP186" s="40"/>
      <c r="AQ186" s="40"/>
      <c r="AR186" s="40"/>
      <c r="AS186" s="40"/>
      <c r="AT186" s="40"/>
      <c r="AU186" s="40"/>
      <c r="AV186" s="40"/>
      <c r="AW186" s="40"/>
      <c r="AX186" s="40"/>
      <c r="AY186" s="40"/>
      <c r="AZ186" s="40"/>
      <c r="BA186" s="40"/>
      <c r="BB186" s="40"/>
      <c r="BC186" s="40"/>
      <c r="BD186" s="40"/>
      <c r="BE186" s="40"/>
      <c r="BF186" s="40"/>
      <c r="BG186" s="40"/>
      <c r="BH186" s="40"/>
    </row>
    <row r="187" spans="1:60" x14ac:dyDescent="0.25">
      <c r="A187" s="40"/>
      <c r="B187" s="40"/>
      <c r="C187" s="40"/>
      <c r="D187" s="40"/>
      <c r="E187" s="40"/>
      <c r="F187" s="40"/>
      <c r="G187" s="40"/>
      <c r="H187" s="40"/>
      <c r="I187" s="40"/>
      <c r="J187" s="40"/>
      <c r="K187" s="40"/>
      <c r="L187" s="40"/>
      <c r="M187" s="40"/>
      <c r="N187" s="40"/>
      <c r="O187" s="40"/>
      <c r="P187" s="40"/>
      <c r="Q187" s="40"/>
      <c r="R187" s="40"/>
      <c r="S187" s="40"/>
      <c r="T187" s="40"/>
      <c r="U187" s="40"/>
      <c r="V187" s="40"/>
      <c r="W187" s="40"/>
      <c r="X187" s="40"/>
      <c r="Y187" s="40"/>
      <c r="Z187" s="40"/>
      <c r="AA187" s="40"/>
      <c r="AB187" s="40"/>
      <c r="AC187" s="40"/>
      <c r="AD187" s="40"/>
      <c r="AE187" s="40"/>
      <c r="AF187" s="40"/>
      <c r="AG187" s="40"/>
      <c r="AH187" s="40"/>
      <c r="AI187" s="40"/>
      <c r="AJ187" s="40"/>
      <c r="AK187" s="40"/>
      <c r="AL187" s="40"/>
      <c r="AM187" s="40"/>
      <c r="AN187" s="40"/>
      <c r="AO187" s="40"/>
      <c r="AP187" s="40"/>
      <c r="AQ187" s="40"/>
      <c r="AR187" s="40"/>
      <c r="AS187" s="40"/>
      <c r="AT187" s="40"/>
      <c r="AU187" s="40"/>
      <c r="AV187" s="40"/>
      <c r="AW187" s="40"/>
      <c r="AX187" s="40"/>
      <c r="AY187" s="40"/>
      <c r="AZ187" s="40"/>
      <c r="BA187" s="40"/>
      <c r="BB187" s="40"/>
      <c r="BC187" s="40"/>
      <c r="BD187" s="40"/>
      <c r="BE187" s="40"/>
      <c r="BF187" s="40"/>
      <c r="BG187" s="40"/>
      <c r="BH187" s="40"/>
    </row>
    <row r="188" spans="1:60" x14ac:dyDescent="0.25">
      <c r="A188" s="40"/>
      <c r="B188" s="40"/>
      <c r="C188" s="40"/>
      <c r="D188" s="40"/>
      <c r="E188" s="40"/>
      <c r="F188" s="40"/>
      <c r="G188" s="40"/>
      <c r="H188" s="40"/>
      <c r="I188" s="40"/>
      <c r="J188" s="40"/>
      <c r="K188" s="40"/>
      <c r="L188" s="40"/>
      <c r="M188" s="40"/>
      <c r="N188" s="40"/>
      <c r="O188" s="40"/>
      <c r="P188" s="40"/>
      <c r="Q188" s="40"/>
      <c r="R188" s="40"/>
      <c r="S188" s="40"/>
      <c r="T188" s="40"/>
      <c r="U188" s="40"/>
      <c r="V188" s="40"/>
      <c r="W188" s="40"/>
      <c r="X188" s="40"/>
      <c r="Y188" s="40"/>
      <c r="Z188" s="40"/>
      <c r="AA188" s="40"/>
      <c r="AB188" s="40"/>
      <c r="AC188" s="40"/>
      <c r="AD188" s="40"/>
      <c r="AE188" s="40"/>
      <c r="AF188" s="40"/>
      <c r="AG188" s="40"/>
      <c r="AH188" s="40"/>
      <c r="AI188" s="40"/>
      <c r="AJ188" s="40"/>
      <c r="AK188" s="40"/>
      <c r="AL188" s="40"/>
      <c r="AM188" s="40"/>
      <c r="AN188" s="40"/>
      <c r="AO188" s="40"/>
      <c r="AP188" s="40"/>
      <c r="AQ188" s="40"/>
      <c r="AR188" s="40"/>
      <c r="AS188" s="40"/>
      <c r="AT188" s="40"/>
      <c r="AU188" s="40"/>
      <c r="AV188" s="40"/>
      <c r="AW188" s="40"/>
      <c r="AX188" s="40"/>
      <c r="AY188" s="40"/>
      <c r="AZ188" s="40"/>
      <c r="BA188" s="40"/>
      <c r="BB188" s="40"/>
      <c r="BC188" s="40"/>
      <c r="BD188" s="40"/>
      <c r="BE188" s="40"/>
      <c r="BF188" s="40"/>
      <c r="BG188" s="40"/>
      <c r="BH188" s="40"/>
    </row>
    <row r="189" spans="1:60" x14ac:dyDescent="0.25">
      <c r="A189" s="40"/>
      <c r="B189" s="40"/>
      <c r="C189" s="40"/>
      <c r="D189" s="40"/>
      <c r="E189" s="40"/>
      <c r="F189" s="40"/>
      <c r="G189" s="40"/>
      <c r="H189" s="40"/>
      <c r="I189" s="40"/>
      <c r="J189" s="40"/>
      <c r="K189" s="40"/>
      <c r="L189" s="40"/>
      <c r="M189" s="40"/>
      <c r="N189" s="40"/>
      <c r="O189" s="40"/>
      <c r="P189" s="40"/>
      <c r="Q189" s="40"/>
      <c r="R189" s="40"/>
      <c r="S189" s="40"/>
      <c r="T189" s="40"/>
      <c r="U189" s="40"/>
      <c r="V189" s="40"/>
      <c r="W189" s="40"/>
      <c r="X189" s="40"/>
      <c r="Y189" s="40"/>
      <c r="Z189" s="40"/>
      <c r="AA189" s="40"/>
      <c r="AB189" s="40"/>
      <c r="AC189" s="40"/>
      <c r="AD189" s="40"/>
      <c r="AE189" s="40"/>
      <c r="AF189" s="40"/>
      <c r="AG189" s="40"/>
      <c r="AH189" s="40"/>
      <c r="AI189" s="40"/>
      <c r="AJ189" s="40"/>
      <c r="AK189" s="40"/>
      <c r="AL189" s="40"/>
      <c r="AM189" s="40"/>
      <c r="AN189" s="40"/>
      <c r="AO189" s="40"/>
      <c r="AP189" s="40"/>
      <c r="AQ189" s="40"/>
      <c r="AR189" s="40"/>
      <c r="AS189" s="40"/>
      <c r="AT189" s="40"/>
      <c r="AU189" s="40"/>
      <c r="AV189" s="40"/>
      <c r="AW189" s="40"/>
      <c r="AX189" s="40"/>
      <c r="AY189" s="40"/>
      <c r="AZ189" s="40"/>
      <c r="BA189" s="40"/>
      <c r="BB189" s="40"/>
      <c r="BC189" s="40"/>
      <c r="BD189" s="40"/>
      <c r="BE189" s="40"/>
      <c r="BF189" s="40"/>
      <c r="BG189" s="40"/>
      <c r="BH189" s="40"/>
    </row>
    <row r="190" spans="1:60" x14ac:dyDescent="0.25">
      <c r="A190" s="40"/>
      <c r="B190" s="40"/>
      <c r="C190" s="40"/>
      <c r="D190" s="40"/>
      <c r="E190" s="40"/>
      <c r="F190" s="40"/>
      <c r="G190" s="40"/>
      <c r="H190" s="40"/>
      <c r="I190" s="40"/>
      <c r="J190" s="40"/>
      <c r="K190" s="40"/>
      <c r="L190" s="40"/>
      <c r="M190" s="40"/>
      <c r="N190" s="40"/>
      <c r="O190" s="40"/>
      <c r="P190" s="40"/>
      <c r="Q190" s="40"/>
      <c r="R190" s="40"/>
      <c r="S190" s="40"/>
      <c r="T190" s="40"/>
      <c r="U190" s="40"/>
      <c r="V190" s="40"/>
      <c r="W190" s="40"/>
      <c r="X190" s="40"/>
      <c r="Y190" s="40"/>
      <c r="Z190" s="40"/>
      <c r="AA190" s="40"/>
      <c r="AB190" s="40"/>
      <c r="AC190" s="40"/>
      <c r="AD190" s="40"/>
      <c r="AE190" s="40"/>
      <c r="AF190" s="40"/>
      <c r="AG190" s="40"/>
      <c r="AH190" s="40"/>
      <c r="AI190" s="40"/>
      <c r="AJ190" s="40"/>
      <c r="AK190" s="40"/>
      <c r="AL190" s="40"/>
      <c r="AM190" s="40"/>
      <c r="AN190" s="40"/>
      <c r="AO190" s="40"/>
      <c r="AP190" s="40"/>
      <c r="AQ190" s="40"/>
      <c r="AR190" s="40"/>
      <c r="AS190" s="40"/>
      <c r="AT190" s="40"/>
      <c r="AU190" s="40"/>
      <c r="AV190" s="40"/>
      <c r="AW190" s="40"/>
      <c r="AX190" s="40"/>
      <c r="AY190" s="40"/>
      <c r="AZ190" s="40"/>
      <c r="BA190" s="40"/>
      <c r="BB190" s="40"/>
      <c r="BC190" s="40"/>
      <c r="BD190" s="40"/>
      <c r="BE190" s="40"/>
      <c r="BF190" s="40"/>
      <c r="BG190" s="40"/>
      <c r="BH190" s="40"/>
    </row>
    <row r="191" spans="1:60" x14ac:dyDescent="0.25">
      <c r="A191" s="40"/>
      <c r="J191" s="40"/>
      <c r="K191" s="40"/>
      <c r="L191" s="40"/>
      <c r="M191" s="40"/>
      <c r="N191" s="40"/>
      <c r="O191" s="40"/>
      <c r="P191" s="40"/>
      <c r="Q191" s="40"/>
      <c r="R191" s="40"/>
      <c r="S191" s="40"/>
      <c r="T191" s="40"/>
      <c r="U191" s="40"/>
      <c r="V191" s="40"/>
      <c r="W191" s="40"/>
      <c r="X191" s="40"/>
      <c r="Y191" s="40"/>
      <c r="Z191" s="40"/>
      <c r="AA191" s="40"/>
      <c r="AB191" s="40"/>
      <c r="AC191" s="40"/>
      <c r="AD191" s="40"/>
      <c r="AE191" s="40"/>
      <c r="AF191" s="40"/>
      <c r="AG191" s="40"/>
      <c r="AH191" s="40"/>
      <c r="AI191" s="40"/>
      <c r="AJ191" s="40"/>
      <c r="AK191" s="40"/>
      <c r="AL191" s="40"/>
      <c r="AM191" s="40"/>
      <c r="AN191" s="40"/>
      <c r="AO191" s="40"/>
      <c r="AP191" s="40"/>
      <c r="AQ191" s="40"/>
      <c r="AR191" s="40"/>
      <c r="AS191" s="40"/>
      <c r="AT191" s="40"/>
      <c r="AU191" s="40"/>
      <c r="AV191" s="40"/>
      <c r="AW191" s="40"/>
      <c r="AX191" s="40"/>
      <c r="AY191" s="40"/>
      <c r="AZ191" s="40"/>
      <c r="BA191" s="40"/>
      <c r="BB191" s="40"/>
      <c r="BC191" s="40"/>
      <c r="BD191" s="40"/>
      <c r="BE191" s="40"/>
      <c r="BF191" s="40"/>
      <c r="BG191" s="40"/>
      <c r="BH191" s="40"/>
    </row>
    <row r="192" spans="1:60" x14ac:dyDescent="0.25">
      <c r="A192" s="40"/>
      <c r="J192" s="40"/>
      <c r="K192" s="40"/>
      <c r="L192" s="40"/>
      <c r="M192" s="40"/>
      <c r="N192" s="40"/>
      <c r="O192" s="40"/>
      <c r="P192" s="40"/>
      <c r="Q192" s="40"/>
      <c r="R192" s="40"/>
      <c r="S192" s="40"/>
      <c r="T192" s="40"/>
      <c r="U192" s="40"/>
      <c r="V192" s="40"/>
      <c r="W192" s="40"/>
      <c r="X192" s="40"/>
      <c r="Y192" s="40"/>
      <c r="Z192" s="40"/>
      <c r="AA192" s="40"/>
      <c r="AB192" s="40"/>
      <c r="AC192" s="40"/>
      <c r="AD192" s="40"/>
      <c r="AE192" s="40"/>
      <c r="AF192" s="40"/>
      <c r="AG192" s="40"/>
      <c r="AH192" s="40"/>
      <c r="AI192" s="40"/>
      <c r="AJ192" s="40"/>
      <c r="AK192" s="40"/>
      <c r="AL192" s="40"/>
      <c r="AM192" s="40"/>
      <c r="AN192" s="40"/>
      <c r="AO192" s="40"/>
      <c r="AP192" s="40"/>
      <c r="AQ192" s="40"/>
      <c r="AR192" s="40"/>
      <c r="AS192" s="40"/>
      <c r="AT192" s="40"/>
      <c r="AU192" s="40"/>
      <c r="AV192" s="40"/>
      <c r="AW192" s="40"/>
      <c r="AX192" s="40"/>
      <c r="AY192" s="40"/>
      <c r="AZ192" s="40"/>
      <c r="BA192" s="40"/>
      <c r="BB192" s="40"/>
      <c r="BC192" s="40"/>
      <c r="BD192" s="40"/>
      <c r="BE192" s="40"/>
      <c r="BF192" s="40"/>
      <c r="BG192" s="40"/>
      <c r="BH192" s="40"/>
    </row>
    <row r="193" spans="1:60" x14ac:dyDescent="0.25">
      <c r="A193" s="40"/>
      <c r="J193" s="40"/>
      <c r="K193" s="40"/>
      <c r="L193" s="40"/>
      <c r="M193" s="40"/>
      <c r="N193" s="40"/>
      <c r="O193" s="40"/>
      <c r="P193" s="40"/>
      <c r="Q193" s="40"/>
      <c r="R193" s="40"/>
      <c r="S193" s="40"/>
      <c r="T193" s="40"/>
      <c r="U193" s="40"/>
      <c r="V193" s="40"/>
      <c r="W193" s="40"/>
      <c r="X193" s="40"/>
      <c r="Y193" s="40"/>
      <c r="Z193" s="40"/>
      <c r="AA193" s="40"/>
      <c r="AB193" s="40"/>
      <c r="AC193" s="40"/>
      <c r="AD193" s="40"/>
      <c r="AE193" s="40"/>
      <c r="AF193" s="40"/>
      <c r="AG193" s="40"/>
      <c r="AH193" s="40"/>
      <c r="AI193" s="40"/>
      <c r="AJ193" s="40"/>
      <c r="AK193" s="40"/>
      <c r="AL193" s="40"/>
      <c r="AM193" s="40"/>
      <c r="AN193" s="40"/>
      <c r="AO193" s="40"/>
      <c r="AP193" s="40"/>
      <c r="AQ193" s="40"/>
      <c r="AR193" s="40"/>
      <c r="AS193" s="40"/>
      <c r="AT193" s="40"/>
      <c r="AU193" s="40"/>
      <c r="AV193" s="40"/>
      <c r="AW193" s="40"/>
      <c r="AX193" s="40"/>
      <c r="AY193" s="40"/>
      <c r="AZ193" s="40"/>
      <c r="BA193" s="40"/>
      <c r="BB193" s="40"/>
      <c r="BC193" s="40"/>
      <c r="BD193" s="40"/>
      <c r="BE193" s="40"/>
      <c r="BF193" s="40"/>
      <c r="BG193" s="40"/>
      <c r="BH193" s="40"/>
    </row>
    <row r="194" spans="1:60" x14ac:dyDescent="0.25">
      <c r="A194" s="40"/>
      <c r="J194" s="40"/>
      <c r="K194" s="40"/>
      <c r="L194" s="40"/>
      <c r="M194" s="40"/>
      <c r="N194" s="40"/>
      <c r="O194" s="40"/>
      <c r="P194" s="40"/>
      <c r="Q194" s="40"/>
      <c r="R194" s="40"/>
      <c r="S194" s="40"/>
      <c r="T194" s="40"/>
      <c r="U194" s="40"/>
      <c r="V194" s="40"/>
      <c r="W194" s="40"/>
      <c r="X194" s="40"/>
      <c r="Y194" s="40"/>
      <c r="Z194" s="40"/>
      <c r="AA194" s="40"/>
      <c r="AB194" s="40"/>
      <c r="AC194" s="40"/>
      <c r="AD194" s="40"/>
      <c r="AE194" s="40"/>
      <c r="AF194" s="40"/>
      <c r="AG194" s="40"/>
      <c r="AH194" s="40"/>
      <c r="AI194" s="40"/>
      <c r="AJ194" s="40"/>
      <c r="AK194" s="40"/>
      <c r="AL194" s="40"/>
      <c r="AM194" s="40"/>
      <c r="AN194" s="40"/>
      <c r="AO194" s="40"/>
      <c r="AP194" s="40"/>
      <c r="AQ194" s="40"/>
      <c r="AR194" s="40"/>
      <c r="AS194" s="40"/>
      <c r="AT194" s="40"/>
      <c r="AU194" s="40"/>
      <c r="AV194" s="40"/>
      <c r="AW194" s="40"/>
      <c r="AX194" s="40"/>
      <c r="AY194" s="40"/>
      <c r="AZ194" s="40"/>
      <c r="BA194" s="40"/>
      <c r="BB194" s="40"/>
      <c r="BC194" s="40"/>
      <c r="BD194" s="40"/>
      <c r="BE194" s="40"/>
      <c r="BF194" s="40"/>
      <c r="BG194" s="40"/>
      <c r="BH194" s="40"/>
    </row>
    <row r="195" spans="1:60" x14ac:dyDescent="0.25">
      <c r="A195" s="40"/>
      <c r="J195" s="40"/>
      <c r="K195" s="40"/>
      <c r="L195" s="40"/>
      <c r="M195" s="40"/>
      <c r="N195" s="40"/>
      <c r="O195" s="40"/>
      <c r="P195" s="40"/>
      <c r="Q195" s="40"/>
      <c r="R195" s="40"/>
      <c r="S195" s="40"/>
      <c r="T195" s="40"/>
      <c r="U195" s="40"/>
      <c r="V195" s="40"/>
      <c r="W195" s="40"/>
      <c r="X195" s="40"/>
      <c r="Y195" s="40"/>
      <c r="Z195" s="40"/>
      <c r="AA195" s="40"/>
      <c r="AB195" s="40"/>
      <c r="AC195" s="40"/>
      <c r="AD195" s="40"/>
      <c r="AE195" s="40"/>
      <c r="AF195" s="40"/>
      <c r="AG195" s="40"/>
      <c r="AH195" s="40"/>
      <c r="AI195" s="40"/>
      <c r="AJ195" s="40"/>
      <c r="AK195" s="40"/>
      <c r="AL195" s="40"/>
      <c r="AM195" s="40"/>
      <c r="AN195" s="40"/>
      <c r="AO195" s="40"/>
      <c r="AP195" s="40"/>
      <c r="AQ195" s="40"/>
      <c r="AR195" s="40"/>
      <c r="AS195" s="40"/>
      <c r="AT195" s="40"/>
      <c r="AU195" s="40"/>
      <c r="AV195" s="40"/>
      <c r="AW195" s="40"/>
      <c r="AX195" s="40"/>
      <c r="AY195" s="40"/>
      <c r="AZ195" s="40"/>
      <c r="BA195" s="40"/>
      <c r="BB195" s="40"/>
      <c r="BC195" s="40"/>
      <c r="BD195" s="40"/>
      <c r="BE195" s="40"/>
      <c r="BF195" s="40"/>
      <c r="BG195" s="40"/>
      <c r="BH195" s="40"/>
    </row>
    <row r="196" spans="1:60" x14ac:dyDescent="0.25">
      <c r="A196" s="40"/>
      <c r="J196" s="40"/>
      <c r="K196" s="40"/>
      <c r="L196" s="40"/>
      <c r="M196" s="40"/>
      <c r="N196" s="40"/>
      <c r="O196" s="40"/>
      <c r="P196" s="40"/>
      <c r="Q196" s="40"/>
      <c r="R196" s="40"/>
      <c r="S196" s="40"/>
      <c r="T196" s="40"/>
      <c r="U196" s="40"/>
      <c r="V196" s="40"/>
      <c r="W196" s="40"/>
      <c r="X196" s="40"/>
      <c r="Y196" s="40"/>
      <c r="Z196" s="40"/>
      <c r="AA196" s="40"/>
      <c r="AB196" s="40"/>
      <c r="AC196" s="40"/>
      <c r="AD196" s="40"/>
      <c r="AE196" s="40"/>
      <c r="AF196" s="40"/>
      <c r="AG196" s="40"/>
      <c r="AH196" s="40"/>
      <c r="AI196" s="40"/>
      <c r="AJ196" s="40"/>
      <c r="AK196" s="40"/>
      <c r="AL196" s="40"/>
      <c r="AM196" s="40"/>
      <c r="AN196" s="40"/>
      <c r="AO196" s="40"/>
      <c r="AP196" s="40"/>
      <c r="AQ196" s="40"/>
      <c r="AR196" s="40"/>
      <c r="AS196" s="40"/>
      <c r="AT196" s="40"/>
      <c r="AU196" s="40"/>
      <c r="AV196" s="40"/>
      <c r="AW196" s="40"/>
      <c r="AX196" s="40"/>
      <c r="AY196" s="40"/>
      <c r="AZ196" s="40"/>
      <c r="BA196" s="40"/>
      <c r="BB196" s="40"/>
      <c r="BC196" s="40"/>
      <c r="BD196" s="40"/>
      <c r="BE196" s="40"/>
      <c r="BF196" s="40"/>
      <c r="BG196" s="40"/>
      <c r="BH196" s="40"/>
    </row>
    <row r="197" spans="1:60" x14ac:dyDescent="0.25">
      <c r="A197" s="40"/>
      <c r="J197" s="40"/>
      <c r="K197" s="40"/>
      <c r="L197" s="40"/>
      <c r="M197" s="40"/>
      <c r="N197" s="40"/>
      <c r="O197" s="40"/>
      <c r="P197" s="40"/>
      <c r="Q197" s="40"/>
      <c r="R197" s="40"/>
      <c r="S197" s="40"/>
      <c r="T197" s="40"/>
      <c r="U197" s="40"/>
      <c r="V197" s="40"/>
      <c r="W197" s="40"/>
      <c r="X197" s="40"/>
      <c r="Y197" s="40"/>
      <c r="Z197" s="40"/>
      <c r="AA197" s="40"/>
      <c r="AB197" s="40"/>
      <c r="AC197" s="40"/>
      <c r="AD197" s="40"/>
      <c r="AE197" s="40"/>
      <c r="AF197" s="40"/>
      <c r="AG197" s="40"/>
      <c r="AH197" s="40"/>
      <c r="AI197" s="40"/>
      <c r="AJ197" s="40"/>
      <c r="AK197" s="40"/>
      <c r="AL197" s="40"/>
      <c r="AM197" s="40"/>
      <c r="AN197" s="40"/>
      <c r="AO197" s="40"/>
      <c r="AP197" s="40"/>
      <c r="AQ197" s="40"/>
      <c r="AR197" s="40"/>
      <c r="AS197" s="40"/>
      <c r="AT197" s="40"/>
      <c r="AU197" s="40"/>
      <c r="AV197" s="40"/>
      <c r="AW197" s="40"/>
      <c r="AX197" s="40"/>
      <c r="AY197" s="40"/>
      <c r="AZ197" s="40"/>
      <c r="BA197" s="40"/>
      <c r="BB197" s="40"/>
      <c r="BC197" s="40"/>
      <c r="BD197" s="40"/>
      <c r="BE197" s="40"/>
      <c r="BF197" s="40"/>
      <c r="BG197" s="40"/>
      <c r="BH197" s="40"/>
    </row>
    <row r="198" spans="1:60" x14ac:dyDescent="0.25">
      <c r="A198" s="40"/>
      <c r="J198" s="40"/>
      <c r="K198" s="40"/>
      <c r="L198" s="40"/>
      <c r="M198" s="40"/>
      <c r="N198" s="40"/>
      <c r="O198" s="40"/>
      <c r="P198" s="40"/>
      <c r="Q198" s="40"/>
      <c r="R198" s="40"/>
      <c r="S198" s="40"/>
      <c r="T198" s="40"/>
      <c r="U198" s="40"/>
      <c r="V198" s="40"/>
      <c r="W198" s="40"/>
      <c r="X198" s="40"/>
      <c r="Y198" s="40"/>
      <c r="Z198" s="40"/>
      <c r="AA198" s="40"/>
      <c r="AB198" s="40"/>
      <c r="AC198" s="40"/>
      <c r="AD198" s="40"/>
      <c r="AE198" s="40"/>
      <c r="AF198" s="40"/>
      <c r="AG198" s="40"/>
      <c r="AH198" s="40"/>
      <c r="AI198" s="40"/>
      <c r="AJ198" s="40"/>
      <c r="AK198" s="40"/>
      <c r="AL198" s="40"/>
      <c r="AM198" s="40"/>
      <c r="AN198" s="40"/>
      <c r="AO198" s="40"/>
      <c r="AP198" s="40"/>
      <c r="AQ198" s="40"/>
      <c r="AR198" s="40"/>
      <c r="AS198" s="40"/>
      <c r="AT198" s="40"/>
      <c r="AU198" s="40"/>
      <c r="AV198" s="40"/>
      <c r="AW198" s="40"/>
      <c r="AX198" s="40"/>
      <c r="AY198" s="40"/>
      <c r="AZ198" s="40"/>
      <c r="BA198" s="40"/>
      <c r="BB198" s="40"/>
      <c r="BC198" s="40"/>
      <c r="BD198" s="40"/>
      <c r="BE198" s="40"/>
      <c r="BF198" s="40"/>
      <c r="BG198" s="40"/>
      <c r="BH198" s="40"/>
    </row>
    <row r="199" spans="1:60" x14ac:dyDescent="0.25">
      <c r="A199" s="40"/>
      <c r="J199" s="40"/>
      <c r="K199" s="40"/>
      <c r="L199" s="40"/>
      <c r="M199" s="40"/>
      <c r="N199" s="40"/>
      <c r="O199" s="40"/>
      <c r="P199" s="40"/>
      <c r="Q199" s="40"/>
      <c r="R199" s="40"/>
      <c r="S199" s="40"/>
      <c r="T199" s="40"/>
      <c r="U199" s="40"/>
      <c r="V199" s="40"/>
      <c r="W199" s="40"/>
      <c r="X199" s="40"/>
      <c r="Y199" s="40"/>
      <c r="Z199" s="40"/>
      <c r="AA199" s="40"/>
      <c r="AB199" s="40"/>
      <c r="AC199" s="40"/>
      <c r="AD199" s="40"/>
      <c r="AE199" s="40"/>
      <c r="AF199" s="40"/>
      <c r="AG199" s="40"/>
      <c r="AH199" s="40"/>
      <c r="AI199" s="40"/>
      <c r="AJ199" s="40"/>
      <c r="AK199" s="40"/>
      <c r="AL199" s="40"/>
      <c r="AM199" s="40"/>
      <c r="AN199" s="40"/>
      <c r="AO199" s="40"/>
      <c r="AP199" s="40"/>
      <c r="AQ199" s="40"/>
      <c r="AR199" s="40"/>
      <c r="AS199" s="40"/>
      <c r="AT199" s="40"/>
      <c r="AU199" s="40"/>
      <c r="AV199" s="40"/>
      <c r="AW199" s="40"/>
      <c r="AX199" s="40"/>
      <c r="AY199" s="40"/>
      <c r="AZ199" s="40"/>
      <c r="BA199" s="40"/>
      <c r="BB199" s="40"/>
      <c r="BC199" s="40"/>
      <c r="BD199" s="40"/>
      <c r="BE199" s="40"/>
      <c r="BF199" s="40"/>
      <c r="BG199" s="40"/>
      <c r="BH199" s="40"/>
    </row>
    <row r="200" spans="1:60" x14ac:dyDescent="0.25">
      <c r="A200" s="40"/>
      <c r="J200" s="40"/>
      <c r="K200" s="40"/>
      <c r="L200" s="40"/>
      <c r="M200" s="40"/>
      <c r="N200" s="40"/>
      <c r="O200" s="40"/>
      <c r="P200" s="40"/>
      <c r="Q200" s="40"/>
      <c r="R200" s="40"/>
      <c r="S200" s="40"/>
      <c r="T200" s="40"/>
      <c r="U200" s="40"/>
      <c r="V200" s="40"/>
      <c r="W200" s="40"/>
      <c r="X200" s="40"/>
      <c r="Y200" s="40"/>
      <c r="Z200" s="40"/>
      <c r="AA200" s="40"/>
      <c r="AB200" s="40"/>
      <c r="AC200" s="40"/>
      <c r="AD200" s="40"/>
      <c r="AE200" s="40"/>
      <c r="AF200" s="40"/>
      <c r="AG200" s="40"/>
      <c r="AH200" s="40"/>
      <c r="AI200" s="40"/>
      <c r="AJ200" s="40"/>
      <c r="AK200" s="40"/>
      <c r="AL200" s="40"/>
      <c r="AM200" s="40"/>
      <c r="AN200" s="40"/>
      <c r="AO200" s="40"/>
      <c r="AP200" s="40"/>
      <c r="AQ200" s="40"/>
      <c r="AR200" s="40"/>
      <c r="AS200" s="40"/>
      <c r="AT200" s="40"/>
      <c r="AU200" s="40"/>
      <c r="AV200" s="40"/>
      <c r="AW200" s="40"/>
      <c r="AX200" s="40"/>
      <c r="AY200" s="40"/>
      <c r="AZ200" s="40"/>
      <c r="BA200" s="40"/>
      <c r="BB200" s="40"/>
      <c r="BC200" s="40"/>
      <c r="BD200" s="40"/>
      <c r="BE200" s="40"/>
      <c r="BF200" s="40"/>
      <c r="BG200" s="40"/>
      <c r="BH200" s="40"/>
    </row>
    <row r="201" spans="1:60" x14ac:dyDescent="0.25">
      <c r="A201" s="40"/>
      <c r="J201" s="40"/>
      <c r="K201" s="40"/>
      <c r="L201" s="40"/>
      <c r="M201" s="40"/>
      <c r="N201" s="40"/>
      <c r="O201" s="40"/>
      <c r="P201" s="40"/>
      <c r="Q201" s="40"/>
      <c r="R201" s="40"/>
      <c r="S201" s="40"/>
      <c r="T201" s="40"/>
      <c r="U201" s="40"/>
      <c r="V201" s="40"/>
      <c r="W201" s="40"/>
      <c r="X201" s="40"/>
      <c r="Y201" s="40"/>
      <c r="Z201" s="40"/>
      <c r="AA201" s="40"/>
      <c r="AB201" s="40"/>
      <c r="AC201" s="40"/>
      <c r="AD201" s="40"/>
      <c r="AE201" s="40"/>
      <c r="AF201" s="40"/>
      <c r="AG201" s="40"/>
      <c r="AH201" s="40"/>
      <c r="AI201" s="40"/>
      <c r="AJ201" s="40"/>
      <c r="AK201" s="40"/>
      <c r="AL201" s="40"/>
      <c r="AM201" s="40"/>
      <c r="AN201" s="40"/>
      <c r="AO201" s="40"/>
      <c r="AP201" s="40"/>
      <c r="AQ201" s="40"/>
      <c r="AR201" s="40"/>
      <c r="AS201" s="40"/>
      <c r="AT201" s="40"/>
      <c r="AU201" s="40"/>
      <c r="AV201" s="40"/>
      <c r="AW201" s="40"/>
      <c r="AX201" s="40"/>
      <c r="AY201" s="40"/>
      <c r="AZ201" s="40"/>
      <c r="BA201" s="40"/>
      <c r="BB201" s="40"/>
      <c r="BC201" s="40"/>
      <c r="BD201" s="40"/>
      <c r="BE201" s="40"/>
      <c r="BF201" s="40"/>
      <c r="BG201" s="40"/>
      <c r="BH201" s="40"/>
    </row>
    <row r="202" spans="1:60" x14ac:dyDescent="0.25">
      <c r="A202" s="40"/>
      <c r="J202" s="40"/>
      <c r="K202" s="40"/>
      <c r="L202" s="40"/>
      <c r="M202" s="40"/>
      <c r="N202" s="40"/>
      <c r="O202" s="40"/>
      <c r="P202" s="40"/>
      <c r="Q202" s="40"/>
      <c r="R202" s="40"/>
      <c r="S202" s="40"/>
      <c r="T202" s="40"/>
      <c r="U202" s="40"/>
      <c r="V202" s="40"/>
      <c r="W202" s="40"/>
      <c r="X202" s="40"/>
      <c r="Y202" s="40"/>
      <c r="Z202" s="40"/>
      <c r="AA202" s="40"/>
      <c r="AB202" s="40"/>
      <c r="AC202" s="40"/>
      <c r="AD202" s="40"/>
      <c r="AE202" s="40"/>
      <c r="AF202" s="40"/>
      <c r="AG202" s="40"/>
      <c r="AH202" s="40"/>
      <c r="AI202" s="40"/>
      <c r="AJ202" s="40"/>
      <c r="AK202" s="40"/>
      <c r="AL202" s="40"/>
      <c r="AM202" s="40"/>
      <c r="AN202" s="40"/>
      <c r="AO202" s="40"/>
      <c r="AP202" s="40"/>
      <c r="AQ202" s="40"/>
      <c r="AR202" s="40"/>
      <c r="AS202" s="40"/>
      <c r="AT202" s="40"/>
      <c r="AU202" s="40"/>
      <c r="AV202" s="40"/>
      <c r="AW202" s="40"/>
      <c r="AX202" s="40"/>
      <c r="AY202" s="40"/>
      <c r="AZ202" s="40"/>
      <c r="BA202" s="40"/>
      <c r="BB202" s="40"/>
      <c r="BC202" s="40"/>
      <c r="BD202" s="40"/>
      <c r="BE202" s="40"/>
      <c r="BF202" s="40"/>
      <c r="BG202" s="40"/>
      <c r="BH202" s="40"/>
    </row>
    <row r="203" spans="1:60" x14ac:dyDescent="0.25">
      <c r="A203" s="40"/>
      <c r="J203" s="40"/>
      <c r="K203" s="40"/>
      <c r="L203" s="40"/>
      <c r="M203" s="40"/>
      <c r="N203" s="40"/>
      <c r="O203" s="40"/>
      <c r="P203" s="40"/>
      <c r="Q203" s="40"/>
      <c r="R203" s="40"/>
      <c r="S203" s="40"/>
      <c r="T203" s="40"/>
      <c r="U203" s="40"/>
      <c r="V203" s="40"/>
      <c r="W203" s="40"/>
      <c r="X203" s="40"/>
      <c r="Y203" s="40"/>
      <c r="Z203" s="40"/>
      <c r="AA203" s="40"/>
      <c r="AB203" s="40"/>
      <c r="AC203" s="40"/>
      <c r="AD203" s="40"/>
      <c r="AE203" s="40"/>
      <c r="AF203" s="40"/>
      <c r="AG203" s="40"/>
      <c r="AH203" s="40"/>
      <c r="AI203" s="40"/>
      <c r="AJ203" s="40"/>
      <c r="AK203" s="40"/>
      <c r="AL203" s="40"/>
      <c r="AM203" s="40"/>
      <c r="AN203" s="40"/>
      <c r="AO203" s="40"/>
      <c r="AP203" s="40"/>
      <c r="AQ203" s="40"/>
      <c r="AR203" s="40"/>
      <c r="AS203" s="40"/>
      <c r="AT203" s="40"/>
      <c r="AU203" s="40"/>
      <c r="AV203" s="40"/>
      <c r="AW203" s="40"/>
      <c r="AX203" s="40"/>
      <c r="AY203" s="40"/>
      <c r="AZ203" s="40"/>
      <c r="BA203" s="40"/>
      <c r="BB203" s="40"/>
      <c r="BC203" s="40"/>
      <c r="BD203" s="40"/>
      <c r="BE203" s="40"/>
      <c r="BF203" s="40"/>
      <c r="BG203" s="40"/>
      <c r="BH203" s="40"/>
    </row>
    <row r="204" spans="1:60" x14ac:dyDescent="0.25">
      <c r="A204" s="40"/>
      <c r="J204" s="40"/>
      <c r="K204" s="40"/>
      <c r="L204" s="40"/>
      <c r="M204" s="40"/>
      <c r="N204" s="40"/>
      <c r="O204" s="40"/>
      <c r="P204" s="40"/>
      <c r="Q204" s="40"/>
      <c r="R204" s="40"/>
      <c r="S204" s="40"/>
      <c r="T204" s="40"/>
      <c r="U204" s="40"/>
      <c r="V204" s="40"/>
      <c r="W204" s="40"/>
      <c r="X204" s="40"/>
      <c r="Y204" s="40"/>
      <c r="Z204" s="40"/>
      <c r="AA204" s="40"/>
      <c r="AB204" s="40"/>
      <c r="AC204" s="40"/>
      <c r="AD204" s="40"/>
      <c r="AE204" s="40"/>
      <c r="AF204" s="40"/>
      <c r="AG204" s="40"/>
      <c r="AH204" s="40"/>
      <c r="AI204" s="40"/>
      <c r="AJ204" s="40"/>
      <c r="AK204" s="40"/>
      <c r="AL204" s="40"/>
      <c r="AM204" s="40"/>
      <c r="AN204" s="40"/>
      <c r="AO204" s="40"/>
      <c r="AP204" s="40"/>
      <c r="AQ204" s="40"/>
      <c r="AR204" s="40"/>
      <c r="AS204" s="40"/>
      <c r="AT204" s="40"/>
      <c r="AU204" s="40"/>
      <c r="AV204" s="40"/>
      <c r="AW204" s="40"/>
      <c r="AX204" s="40"/>
      <c r="AY204" s="40"/>
      <c r="AZ204" s="40"/>
      <c r="BA204" s="40"/>
      <c r="BB204" s="40"/>
      <c r="BC204" s="40"/>
      <c r="BD204" s="40"/>
      <c r="BE204" s="40"/>
      <c r="BF204" s="40"/>
      <c r="BG204" s="40"/>
      <c r="BH204" s="40"/>
    </row>
    <row r="205" spans="1:60" x14ac:dyDescent="0.25">
      <c r="A205" s="40"/>
      <c r="J205" s="40"/>
      <c r="K205" s="40"/>
      <c r="L205" s="40"/>
      <c r="M205" s="40"/>
      <c r="N205" s="40"/>
      <c r="O205" s="40"/>
      <c r="P205" s="40"/>
      <c r="Q205" s="40"/>
      <c r="R205" s="40"/>
      <c r="S205" s="40"/>
      <c r="T205" s="40"/>
      <c r="U205" s="40"/>
      <c r="V205" s="40"/>
      <c r="W205" s="40"/>
      <c r="X205" s="40"/>
      <c r="Y205" s="40"/>
      <c r="Z205" s="40"/>
      <c r="AA205" s="40"/>
      <c r="AB205" s="40"/>
      <c r="AC205" s="40"/>
      <c r="AD205" s="40"/>
      <c r="AE205" s="40"/>
      <c r="AF205" s="40"/>
      <c r="AG205" s="40"/>
      <c r="AH205" s="40"/>
      <c r="AI205" s="40"/>
      <c r="AJ205" s="40"/>
      <c r="AK205" s="40"/>
      <c r="AL205" s="40"/>
      <c r="AM205" s="40"/>
      <c r="AN205" s="40"/>
      <c r="AO205" s="40"/>
      <c r="AP205" s="40"/>
      <c r="AQ205" s="40"/>
      <c r="AR205" s="40"/>
      <c r="AS205" s="40"/>
      <c r="AT205" s="40"/>
      <c r="AU205" s="40"/>
      <c r="AV205" s="40"/>
      <c r="AW205" s="40"/>
      <c r="AX205" s="40"/>
      <c r="AY205" s="40"/>
      <c r="AZ205" s="40"/>
      <c r="BA205" s="40"/>
      <c r="BB205" s="40"/>
      <c r="BC205" s="40"/>
      <c r="BD205" s="40"/>
      <c r="BE205" s="40"/>
      <c r="BF205" s="40"/>
      <c r="BG205" s="40"/>
      <c r="BH205" s="40"/>
    </row>
    <row r="206" spans="1:60" x14ac:dyDescent="0.25">
      <c r="A206" s="40"/>
      <c r="J206" s="40"/>
      <c r="K206" s="40"/>
      <c r="L206" s="40"/>
      <c r="M206" s="40"/>
      <c r="N206" s="40"/>
      <c r="O206" s="40"/>
      <c r="P206" s="40"/>
      <c r="Q206" s="40"/>
      <c r="R206" s="40"/>
      <c r="S206" s="40"/>
      <c r="T206" s="40"/>
      <c r="U206" s="40"/>
      <c r="V206" s="40"/>
      <c r="W206" s="40"/>
      <c r="X206" s="40"/>
      <c r="Y206" s="40"/>
      <c r="Z206" s="40"/>
      <c r="AA206" s="40"/>
      <c r="AB206" s="40"/>
      <c r="AC206" s="40"/>
      <c r="AD206" s="40"/>
      <c r="AE206" s="40"/>
      <c r="AF206" s="40"/>
      <c r="AG206" s="40"/>
      <c r="AH206" s="40"/>
      <c r="AI206" s="40"/>
      <c r="AJ206" s="40"/>
      <c r="AK206" s="40"/>
      <c r="AL206" s="40"/>
      <c r="AM206" s="40"/>
      <c r="AN206" s="40"/>
      <c r="AO206" s="40"/>
      <c r="AP206" s="40"/>
      <c r="AQ206" s="40"/>
      <c r="AR206" s="40"/>
      <c r="AS206" s="40"/>
      <c r="AT206" s="40"/>
      <c r="AU206" s="40"/>
      <c r="AV206" s="40"/>
      <c r="AW206" s="40"/>
      <c r="AX206" s="40"/>
      <c r="AY206" s="40"/>
      <c r="AZ206" s="40"/>
      <c r="BA206" s="40"/>
      <c r="BB206" s="40"/>
      <c r="BC206" s="40"/>
      <c r="BD206" s="40"/>
      <c r="BE206" s="40"/>
      <c r="BF206" s="40"/>
      <c r="BG206" s="40"/>
      <c r="BH206" s="40"/>
    </row>
    <row r="207" spans="1:60" x14ac:dyDescent="0.25">
      <c r="A207" s="40"/>
      <c r="J207" s="40"/>
      <c r="K207" s="40"/>
      <c r="L207" s="40"/>
      <c r="M207" s="40"/>
      <c r="N207" s="40"/>
      <c r="O207" s="40"/>
      <c r="P207" s="40"/>
      <c r="Q207" s="40"/>
      <c r="R207" s="40"/>
      <c r="S207" s="40"/>
      <c r="T207" s="40"/>
      <c r="U207" s="40"/>
      <c r="V207" s="40"/>
      <c r="W207" s="40"/>
      <c r="X207" s="40"/>
      <c r="Y207" s="40"/>
      <c r="Z207" s="40"/>
      <c r="AA207" s="40"/>
      <c r="AB207" s="40"/>
      <c r="AC207" s="40"/>
      <c r="AD207" s="40"/>
      <c r="AE207" s="40"/>
      <c r="AF207" s="40"/>
      <c r="AG207" s="40"/>
      <c r="AH207" s="40"/>
      <c r="AI207" s="40"/>
      <c r="AJ207" s="40"/>
      <c r="AK207" s="40"/>
      <c r="AL207" s="40"/>
      <c r="AM207" s="40"/>
      <c r="AN207" s="40"/>
      <c r="AO207" s="40"/>
      <c r="AP207" s="40"/>
      <c r="AQ207" s="40"/>
      <c r="AR207" s="40"/>
      <c r="AS207" s="40"/>
      <c r="AT207" s="40"/>
      <c r="AU207" s="40"/>
      <c r="AV207" s="40"/>
      <c r="AW207" s="40"/>
      <c r="AX207" s="40"/>
      <c r="AY207" s="40"/>
      <c r="AZ207" s="40"/>
      <c r="BA207" s="40"/>
      <c r="BB207" s="40"/>
      <c r="BC207" s="40"/>
      <c r="BD207" s="40"/>
      <c r="BE207" s="40"/>
      <c r="BF207" s="40"/>
      <c r="BG207" s="40"/>
      <c r="BH207" s="40"/>
    </row>
    <row r="208" spans="1:60" x14ac:dyDescent="0.25">
      <c r="A208" s="40"/>
      <c r="J208" s="40"/>
      <c r="K208" s="40"/>
      <c r="L208" s="40"/>
      <c r="M208" s="40"/>
      <c r="N208" s="40"/>
      <c r="O208" s="40"/>
      <c r="P208" s="40"/>
      <c r="Q208" s="40"/>
      <c r="R208" s="40"/>
      <c r="S208" s="40"/>
      <c r="T208" s="40"/>
      <c r="U208" s="40"/>
      <c r="V208" s="40"/>
      <c r="W208" s="40"/>
      <c r="X208" s="40"/>
      <c r="Y208" s="40"/>
      <c r="Z208" s="40"/>
      <c r="AA208" s="40"/>
      <c r="AB208" s="40"/>
      <c r="AC208" s="40"/>
      <c r="AD208" s="40"/>
      <c r="AE208" s="40"/>
      <c r="AF208" s="40"/>
      <c r="AG208" s="40"/>
      <c r="AH208" s="40"/>
      <c r="AI208" s="40"/>
      <c r="AJ208" s="40"/>
      <c r="AK208" s="40"/>
      <c r="AL208" s="40"/>
      <c r="AM208" s="40"/>
      <c r="AN208" s="40"/>
      <c r="AO208" s="40"/>
      <c r="AP208" s="40"/>
      <c r="AQ208" s="40"/>
      <c r="AR208" s="40"/>
      <c r="AS208" s="40"/>
      <c r="AT208" s="40"/>
      <c r="AU208" s="40"/>
      <c r="AV208" s="40"/>
      <c r="AW208" s="40"/>
      <c r="AX208" s="40"/>
      <c r="AY208" s="40"/>
      <c r="AZ208" s="40"/>
      <c r="BA208" s="40"/>
      <c r="BB208" s="40"/>
      <c r="BC208" s="40"/>
      <c r="BD208" s="40"/>
      <c r="BE208" s="40"/>
      <c r="BF208" s="40"/>
      <c r="BG208" s="40"/>
      <c r="BH208" s="40"/>
    </row>
    <row r="209" spans="1:60" x14ac:dyDescent="0.25">
      <c r="A209" s="40"/>
      <c r="J209" s="40"/>
      <c r="K209" s="40"/>
      <c r="L209" s="40"/>
      <c r="M209" s="40"/>
      <c r="N209" s="40"/>
      <c r="O209" s="40"/>
      <c r="P209" s="40"/>
      <c r="Q209" s="40"/>
      <c r="R209" s="40"/>
      <c r="S209" s="40"/>
      <c r="T209" s="40"/>
      <c r="U209" s="40"/>
      <c r="V209" s="40"/>
      <c r="W209" s="40"/>
      <c r="X209" s="40"/>
      <c r="Y209" s="40"/>
      <c r="Z209" s="40"/>
      <c r="AA209" s="40"/>
      <c r="AB209" s="40"/>
      <c r="AC209" s="40"/>
      <c r="AD209" s="40"/>
      <c r="AE209" s="40"/>
      <c r="AF209" s="40"/>
      <c r="AG209" s="40"/>
      <c r="AH209" s="40"/>
      <c r="AI209" s="40"/>
      <c r="AJ209" s="40"/>
      <c r="AK209" s="40"/>
      <c r="AL209" s="40"/>
      <c r="AM209" s="40"/>
      <c r="AN209" s="40"/>
      <c r="AO209" s="40"/>
      <c r="AP209" s="40"/>
      <c r="AQ209" s="40"/>
      <c r="AR209" s="40"/>
      <c r="AS209" s="40"/>
      <c r="AT209" s="40"/>
      <c r="AU209" s="40"/>
      <c r="AV209" s="40"/>
      <c r="AW209" s="40"/>
      <c r="AX209" s="40"/>
      <c r="AY209" s="40"/>
      <c r="AZ209" s="40"/>
      <c r="BA209" s="40"/>
      <c r="BB209" s="40"/>
      <c r="BC209" s="40"/>
      <c r="BD209" s="40"/>
      <c r="BE209" s="40"/>
      <c r="BF209" s="40"/>
      <c r="BG209" s="40"/>
      <c r="BH209" s="40"/>
    </row>
    <row r="210" spans="1:60" x14ac:dyDescent="0.25">
      <c r="A210" s="40"/>
      <c r="J210" s="40"/>
      <c r="K210" s="40"/>
      <c r="L210" s="40"/>
      <c r="M210" s="40"/>
      <c r="N210" s="40"/>
      <c r="O210" s="40"/>
      <c r="P210" s="40"/>
      <c r="Q210" s="40"/>
      <c r="R210" s="40"/>
      <c r="S210" s="40"/>
      <c r="T210" s="40"/>
      <c r="U210" s="40"/>
      <c r="V210" s="40"/>
      <c r="W210" s="40"/>
      <c r="X210" s="40"/>
      <c r="Y210" s="40"/>
      <c r="Z210" s="40"/>
      <c r="AA210" s="40"/>
      <c r="AB210" s="40"/>
      <c r="AC210" s="40"/>
      <c r="AD210" s="40"/>
      <c r="AE210" s="40"/>
      <c r="AF210" s="40"/>
      <c r="AG210" s="40"/>
      <c r="AH210" s="40"/>
      <c r="AI210" s="40"/>
      <c r="AJ210" s="40"/>
      <c r="AK210" s="40"/>
      <c r="AL210" s="40"/>
      <c r="AM210" s="40"/>
      <c r="AN210" s="40"/>
      <c r="AO210" s="40"/>
      <c r="AP210" s="40"/>
      <c r="AQ210" s="40"/>
      <c r="AR210" s="40"/>
      <c r="AS210" s="40"/>
      <c r="AT210" s="40"/>
      <c r="AU210" s="40"/>
      <c r="AV210" s="40"/>
      <c r="AW210" s="40"/>
      <c r="AX210" s="40"/>
      <c r="AY210" s="40"/>
      <c r="AZ210" s="40"/>
      <c r="BA210" s="40"/>
      <c r="BB210" s="40"/>
      <c r="BC210" s="40"/>
      <c r="BD210" s="40"/>
      <c r="BE210" s="40"/>
      <c r="BF210" s="40"/>
      <c r="BG210" s="40"/>
      <c r="BH210" s="40"/>
    </row>
    <row r="211" spans="1:60" x14ac:dyDescent="0.25">
      <c r="A211" s="40"/>
      <c r="J211" s="40"/>
      <c r="K211" s="40"/>
      <c r="L211" s="40"/>
      <c r="M211" s="40"/>
      <c r="N211" s="40"/>
      <c r="O211" s="40"/>
      <c r="P211" s="40"/>
      <c r="Q211" s="40"/>
      <c r="R211" s="40"/>
      <c r="S211" s="40"/>
      <c r="T211" s="40"/>
      <c r="U211" s="40"/>
      <c r="V211" s="40"/>
      <c r="W211" s="40"/>
      <c r="X211" s="40"/>
      <c r="Y211" s="40"/>
      <c r="Z211" s="40"/>
      <c r="AA211" s="40"/>
      <c r="AB211" s="40"/>
      <c r="AC211" s="40"/>
      <c r="AD211" s="40"/>
      <c r="AE211" s="40"/>
      <c r="AF211" s="40"/>
      <c r="AG211" s="40"/>
      <c r="AH211" s="40"/>
      <c r="AI211" s="40"/>
      <c r="AJ211" s="40"/>
      <c r="AK211" s="40"/>
      <c r="AL211" s="40"/>
      <c r="AM211" s="40"/>
      <c r="AN211" s="40"/>
      <c r="AO211" s="40"/>
      <c r="AP211" s="40"/>
      <c r="AQ211" s="40"/>
      <c r="AR211" s="40"/>
      <c r="AS211" s="40"/>
      <c r="AT211" s="40"/>
      <c r="AU211" s="40"/>
      <c r="AV211" s="40"/>
      <c r="AW211" s="40"/>
      <c r="AX211" s="40"/>
      <c r="AY211" s="40"/>
      <c r="AZ211" s="40"/>
      <c r="BA211" s="40"/>
      <c r="BB211" s="40"/>
      <c r="BC211" s="40"/>
      <c r="BD211" s="40"/>
      <c r="BE211" s="40"/>
      <c r="BF211" s="40"/>
      <c r="BG211" s="40"/>
      <c r="BH211" s="40"/>
    </row>
    <row r="212" spans="1:60" x14ac:dyDescent="0.25">
      <c r="A212" s="40"/>
      <c r="J212" s="40"/>
      <c r="K212" s="40"/>
      <c r="L212" s="40"/>
      <c r="M212" s="40"/>
      <c r="N212" s="40"/>
      <c r="O212" s="40"/>
      <c r="P212" s="40"/>
      <c r="Q212" s="40"/>
      <c r="R212" s="40"/>
      <c r="S212" s="40"/>
      <c r="T212" s="40"/>
      <c r="U212" s="40"/>
      <c r="V212" s="40"/>
      <c r="W212" s="40"/>
      <c r="X212" s="40"/>
      <c r="Y212" s="40"/>
      <c r="Z212" s="40"/>
      <c r="AA212" s="40"/>
      <c r="AB212" s="40"/>
      <c r="AC212" s="40"/>
      <c r="AD212" s="40"/>
      <c r="AE212" s="40"/>
      <c r="AF212" s="40"/>
      <c r="AG212" s="40"/>
      <c r="AH212" s="40"/>
      <c r="AI212" s="40"/>
      <c r="AJ212" s="40"/>
      <c r="AK212" s="40"/>
      <c r="AL212" s="40"/>
      <c r="AM212" s="40"/>
      <c r="AN212" s="40"/>
      <c r="AO212" s="40"/>
      <c r="AP212" s="40"/>
      <c r="AQ212" s="40"/>
      <c r="AR212" s="40"/>
      <c r="AS212" s="40"/>
      <c r="AT212" s="40"/>
      <c r="AU212" s="40"/>
      <c r="AV212" s="40"/>
      <c r="AW212" s="40"/>
      <c r="AX212" s="40"/>
      <c r="AY212" s="40"/>
      <c r="AZ212" s="40"/>
      <c r="BA212" s="40"/>
      <c r="BB212" s="40"/>
      <c r="BC212" s="40"/>
      <c r="BD212" s="40"/>
      <c r="BE212" s="40"/>
      <c r="BF212" s="40"/>
      <c r="BG212" s="40"/>
      <c r="BH212" s="40"/>
    </row>
    <row r="213" spans="1:60" x14ac:dyDescent="0.25">
      <c r="A213" s="40"/>
      <c r="J213" s="40"/>
      <c r="K213" s="40"/>
      <c r="L213" s="40"/>
      <c r="M213" s="40"/>
      <c r="N213" s="40"/>
      <c r="O213" s="40"/>
      <c r="P213" s="40"/>
      <c r="Q213" s="40"/>
      <c r="R213" s="40"/>
      <c r="S213" s="40"/>
      <c r="T213" s="40"/>
      <c r="U213" s="40"/>
      <c r="V213" s="40"/>
      <c r="W213" s="40"/>
      <c r="X213" s="40"/>
      <c r="Y213" s="40"/>
      <c r="Z213" s="40"/>
      <c r="AA213" s="40"/>
      <c r="AB213" s="40"/>
      <c r="AC213" s="40"/>
      <c r="AD213" s="40"/>
      <c r="AE213" s="40"/>
      <c r="AF213" s="40"/>
      <c r="AG213" s="40"/>
      <c r="AH213" s="40"/>
      <c r="AI213" s="40"/>
      <c r="AJ213" s="40"/>
      <c r="AK213" s="40"/>
      <c r="AL213" s="40"/>
      <c r="AM213" s="40"/>
      <c r="AN213" s="40"/>
      <c r="AO213" s="40"/>
      <c r="AP213" s="40"/>
      <c r="AQ213" s="40"/>
      <c r="AR213" s="40"/>
      <c r="AS213" s="40"/>
      <c r="AT213" s="40"/>
      <c r="AU213" s="40"/>
      <c r="AV213" s="40"/>
      <c r="AW213" s="40"/>
      <c r="AX213" s="40"/>
      <c r="AY213" s="40"/>
      <c r="AZ213" s="40"/>
      <c r="BA213" s="40"/>
      <c r="BB213" s="40"/>
      <c r="BC213" s="40"/>
      <c r="BD213" s="40"/>
      <c r="BE213" s="40"/>
      <c r="BF213" s="40"/>
      <c r="BG213" s="40"/>
      <c r="BH213" s="40"/>
    </row>
    <row r="214" spans="1:60" x14ac:dyDescent="0.25">
      <c r="A214" s="40"/>
      <c r="J214" s="40"/>
      <c r="K214" s="40"/>
      <c r="L214" s="40"/>
      <c r="M214" s="40"/>
      <c r="N214" s="40"/>
      <c r="O214" s="40"/>
      <c r="P214" s="40"/>
      <c r="Q214" s="40"/>
      <c r="R214" s="40"/>
      <c r="S214" s="40"/>
      <c r="T214" s="40"/>
      <c r="U214" s="40"/>
      <c r="V214" s="40"/>
      <c r="W214" s="40"/>
      <c r="X214" s="40"/>
      <c r="Y214" s="40"/>
      <c r="Z214" s="40"/>
      <c r="AA214" s="40"/>
      <c r="AB214" s="40"/>
      <c r="AC214" s="40"/>
      <c r="AD214" s="40"/>
      <c r="AE214" s="40"/>
      <c r="AF214" s="40"/>
      <c r="AG214" s="40"/>
      <c r="AH214" s="40"/>
      <c r="AI214" s="40"/>
      <c r="AJ214" s="40"/>
      <c r="AK214" s="40"/>
      <c r="AL214" s="40"/>
      <c r="AM214" s="40"/>
      <c r="AN214" s="40"/>
      <c r="AO214" s="40"/>
      <c r="AP214" s="40"/>
      <c r="AQ214" s="40"/>
      <c r="AR214" s="40"/>
      <c r="AS214" s="40"/>
      <c r="AT214" s="40"/>
      <c r="AU214" s="40"/>
      <c r="AV214" s="40"/>
      <c r="AW214" s="40"/>
      <c r="AX214" s="40"/>
      <c r="AY214" s="40"/>
      <c r="AZ214" s="40"/>
      <c r="BA214" s="40"/>
      <c r="BB214" s="40"/>
      <c r="BC214" s="40"/>
      <c r="BD214" s="40"/>
      <c r="BE214" s="40"/>
      <c r="BF214" s="40"/>
      <c r="BG214" s="40"/>
      <c r="BH214" s="40"/>
    </row>
    <row r="215" spans="1:60" x14ac:dyDescent="0.25">
      <c r="A215" s="40"/>
      <c r="J215" s="40"/>
      <c r="K215" s="40"/>
      <c r="L215" s="40"/>
      <c r="M215" s="40"/>
      <c r="N215" s="40"/>
      <c r="O215" s="40"/>
      <c r="P215" s="40"/>
      <c r="Q215" s="40"/>
      <c r="R215" s="40"/>
      <c r="S215" s="40"/>
      <c r="T215" s="40"/>
      <c r="U215" s="40"/>
      <c r="V215" s="40"/>
      <c r="W215" s="40"/>
      <c r="X215" s="40"/>
      <c r="Y215" s="40"/>
      <c r="Z215" s="40"/>
      <c r="AA215" s="40"/>
      <c r="AB215" s="40"/>
      <c r="AC215" s="40"/>
      <c r="AD215" s="40"/>
      <c r="AE215" s="40"/>
      <c r="AF215" s="40"/>
      <c r="AG215" s="40"/>
      <c r="AH215" s="40"/>
      <c r="AI215" s="40"/>
      <c r="AJ215" s="40"/>
      <c r="AK215" s="40"/>
      <c r="AL215" s="40"/>
      <c r="AM215" s="40"/>
      <c r="AN215" s="40"/>
      <c r="AO215" s="40"/>
      <c r="AP215" s="40"/>
      <c r="AQ215" s="40"/>
      <c r="AR215" s="40"/>
      <c r="AS215" s="40"/>
      <c r="AT215" s="40"/>
      <c r="AU215" s="40"/>
      <c r="AV215" s="40"/>
      <c r="AW215" s="40"/>
      <c r="AX215" s="40"/>
      <c r="AY215" s="40"/>
      <c r="AZ215" s="40"/>
      <c r="BA215" s="40"/>
      <c r="BB215" s="40"/>
      <c r="BC215" s="40"/>
      <c r="BD215" s="40"/>
      <c r="BE215" s="40"/>
      <c r="BF215" s="40"/>
      <c r="BG215" s="40"/>
      <c r="BH215" s="40"/>
    </row>
    <row r="216" spans="1:60" x14ac:dyDescent="0.25">
      <c r="A216" s="40"/>
      <c r="J216" s="40"/>
      <c r="K216" s="40"/>
      <c r="L216" s="40"/>
      <c r="M216" s="40"/>
      <c r="N216" s="40"/>
      <c r="O216" s="40"/>
      <c r="P216" s="40"/>
      <c r="Q216" s="40"/>
      <c r="R216" s="40"/>
      <c r="S216" s="40"/>
      <c r="T216" s="40"/>
      <c r="U216" s="40"/>
      <c r="V216" s="40"/>
      <c r="W216" s="40"/>
      <c r="X216" s="40"/>
      <c r="Y216" s="40"/>
      <c r="Z216" s="40"/>
      <c r="AA216" s="40"/>
      <c r="AB216" s="40"/>
      <c r="AC216" s="40"/>
      <c r="AD216" s="40"/>
      <c r="AE216" s="40"/>
      <c r="AF216" s="40"/>
      <c r="AG216" s="40"/>
      <c r="AH216" s="40"/>
      <c r="AI216" s="40"/>
      <c r="AJ216" s="40"/>
      <c r="AK216" s="40"/>
      <c r="AL216" s="40"/>
      <c r="AM216" s="40"/>
      <c r="AN216" s="40"/>
      <c r="AO216" s="40"/>
      <c r="AP216" s="40"/>
      <c r="AQ216" s="40"/>
      <c r="AR216" s="40"/>
      <c r="AS216" s="40"/>
      <c r="AT216" s="40"/>
      <c r="AU216" s="40"/>
      <c r="AV216" s="40"/>
      <c r="AW216" s="40"/>
      <c r="AX216" s="40"/>
      <c r="AY216" s="40"/>
      <c r="AZ216" s="40"/>
      <c r="BA216" s="40"/>
      <c r="BB216" s="40"/>
      <c r="BC216" s="40"/>
      <c r="BD216" s="40"/>
      <c r="BE216" s="40"/>
      <c r="BF216" s="40"/>
      <c r="BG216" s="40"/>
      <c r="BH216" s="40"/>
    </row>
    <row r="217" spans="1:60" x14ac:dyDescent="0.25">
      <c r="A217" s="40"/>
      <c r="J217" s="40"/>
      <c r="K217" s="40"/>
      <c r="L217" s="40"/>
      <c r="M217" s="40"/>
      <c r="N217" s="40"/>
      <c r="O217" s="40"/>
      <c r="P217" s="40"/>
      <c r="Q217" s="40"/>
      <c r="R217" s="40"/>
      <c r="S217" s="40"/>
      <c r="T217" s="40"/>
      <c r="U217" s="40"/>
      <c r="V217" s="40"/>
      <c r="W217" s="40"/>
      <c r="X217" s="40"/>
      <c r="Y217" s="40"/>
      <c r="Z217" s="40"/>
      <c r="AA217" s="40"/>
      <c r="AB217" s="40"/>
      <c r="AC217" s="40"/>
      <c r="AD217" s="40"/>
      <c r="AE217" s="40"/>
      <c r="AF217" s="40"/>
      <c r="AG217" s="40"/>
      <c r="AH217" s="40"/>
      <c r="AI217" s="40"/>
      <c r="AJ217" s="40"/>
      <c r="AK217" s="40"/>
      <c r="AL217" s="40"/>
      <c r="AM217" s="40"/>
      <c r="AN217" s="40"/>
      <c r="AO217" s="40"/>
      <c r="AP217" s="40"/>
      <c r="AQ217" s="40"/>
      <c r="AR217" s="40"/>
      <c r="AS217" s="40"/>
      <c r="AT217" s="40"/>
      <c r="AU217" s="40"/>
      <c r="AV217" s="40"/>
      <c r="AW217" s="40"/>
      <c r="AX217" s="40"/>
      <c r="AY217" s="40"/>
      <c r="AZ217" s="40"/>
      <c r="BA217" s="40"/>
      <c r="BB217" s="40"/>
      <c r="BC217" s="40"/>
      <c r="BD217" s="40"/>
      <c r="BE217" s="40"/>
      <c r="BF217" s="40"/>
      <c r="BG217" s="40"/>
      <c r="BH217" s="40"/>
    </row>
    <row r="218" spans="1:60" x14ac:dyDescent="0.25">
      <c r="A218" s="40"/>
      <c r="J218" s="40"/>
      <c r="K218" s="40"/>
      <c r="L218" s="40"/>
      <c r="M218" s="40"/>
      <c r="N218" s="40"/>
      <c r="O218" s="40"/>
      <c r="P218" s="40"/>
      <c r="Q218" s="40"/>
      <c r="R218" s="40"/>
      <c r="S218" s="40"/>
      <c r="T218" s="40"/>
      <c r="U218" s="40"/>
      <c r="V218" s="40"/>
      <c r="W218" s="40"/>
      <c r="X218" s="40"/>
      <c r="Y218" s="40"/>
      <c r="Z218" s="40"/>
      <c r="AA218" s="40"/>
      <c r="AB218" s="40"/>
      <c r="AC218" s="40"/>
      <c r="AD218" s="40"/>
      <c r="AE218" s="40"/>
      <c r="AF218" s="40"/>
      <c r="AG218" s="40"/>
      <c r="AH218" s="40"/>
      <c r="AI218" s="40"/>
      <c r="AJ218" s="40"/>
      <c r="AK218" s="40"/>
      <c r="AL218" s="40"/>
      <c r="AM218" s="40"/>
      <c r="AN218" s="40"/>
      <c r="AO218" s="40"/>
      <c r="AP218" s="40"/>
      <c r="AQ218" s="40"/>
      <c r="AR218" s="40"/>
      <c r="AS218" s="40"/>
      <c r="AT218" s="40"/>
      <c r="AU218" s="40"/>
      <c r="AV218" s="40"/>
      <c r="AW218" s="40"/>
      <c r="AX218" s="40"/>
      <c r="AY218" s="40"/>
      <c r="AZ218" s="40"/>
      <c r="BA218" s="40"/>
      <c r="BB218" s="40"/>
      <c r="BC218" s="40"/>
      <c r="BD218" s="40"/>
      <c r="BE218" s="40"/>
      <c r="BF218" s="40"/>
      <c r="BG218" s="40"/>
      <c r="BH218" s="40"/>
    </row>
    <row r="219" spans="1:60" x14ac:dyDescent="0.25">
      <c r="A219" s="40"/>
      <c r="J219" s="40"/>
      <c r="K219" s="40"/>
      <c r="L219" s="40"/>
      <c r="M219" s="40"/>
      <c r="N219" s="40"/>
      <c r="O219" s="40"/>
      <c r="P219" s="40"/>
      <c r="Q219" s="40"/>
      <c r="R219" s="40"/>
      <c r="S219" s="40"/>
      <c r="T219" s="40"/>
      <c r="U219" s="40"/>
      <c r="V219" s="40"/>
      <c r="W219" s="40"/>
      <c r="X219" s="40"/>
      <c r="Y219" s="40"/>
      <c r="Z219" s="40"/>
      <c r="AA219" s="40"/>
      <c r="AB219" s="40"/>
      <c r="AC219" s="40"/>
      <c r="AD219" s="40"/>
      <c r="AE219" s="40"/>
      <c r="AF219" s="40"/>
      <c r="AG219" s="40"/>
      <c r="AH219" s="40"/>
      <c r="AI219" s="40"/>
      <c r="AJ219" s="40"/>
      <c r="AK219" s="40"/>
      <c r="AL219" s="40"/>
      <c r="AM219" s="40"/>
      <c r="AN219" s="40"/>
      <c r="AO219" s="40"/>
      <c r="AP219" s="40"/>
      <c r="AQ219" s="40"/>
      <c r="AR219" s="40"/>
      <c r="AS219" s="40"/>
      <c r="AT219" s="40"/>
      <c r="AU219" s="40"/>
      <c r="AV219" s="40"/>
      <c r="AW219" s="40"/>
      <c r="AX219" s="40"/>
      <c r="AY219" s="40"/>
      <c r="AZ219" s="40"/>
      <c r="BA219" s="40"/>
      <c r="BB219" s="40"/>
      <c r="BC219" s="40"/>
      <c r="BD219" s="40"/>
      <c r="BE219" s="40"/>
      <c r="BF219" s="40"/>
      <c r="BG219" s="40"/>
      <c r="BH219" s="40"/>
    </row>
    <row r="220" spans="1:60" x14ac:dyDescent="0.25">
      <c r="A220" s="40"/>
      <c r="J220" s="40"/>
      <c r="K220" s="40"/>
      <c r="L220" s="40"/>
      <c r="M220" s="40"/>
      <c r="N220" s="40"/>
      <c r="O220" s="40"/>
      <c r="P220" s="40"/>
      <c r="Q220" s="40"/>
      <c r="R220" s="40"/>
      <c r="S220" s="40"/>
      <c r="T220" s="40"/>
      <c r="U220" s="40"/>
      <c r="V220" s="40"/>
      <c r="W220" s="40"/>
      <c r="X220" s="40"/>
      <c r="Y220" s="40"/>
      <c r="Z220" s="40"/>
      <c r="AA220" s="40"/>
      <c r="AB220" s="40"/>
      <c r="AC220" s="40"/>
      <c r="AD220" s="40"/>
      <c r="AE220" s="40"/>
      <c r="AF220" s="40"/>
      <c r="AG220" s="40"/>
      <c r="AH220" s="40"/>
      <c r="AI220" s="40"/>
      <c r="AJ220" s="40"/>
      <c r="AK220" s="40"/>
      <c r="AL220" s="40"/>
      <c r="AM220" s="40"/>
      <c r="AN220" s="40"/>
      <c r="AO220" s="40"/>
      <c r="AP220" s="40"/>
      <c r="AQ220" s="40"/>
      <c r="AR220" s="40"/>
      <c r="AS220" s="40"/>
      <c r="AT220" s="40"/>
      <c r="AU220" s="40"/>
      <c r="AV220" s="40"/>
      <c r="AW220" s="40"/>
      <c r="AX220" s="40"/>
      <c r="AY220" s="40"/>
      <c r="AZ220" s="40"/>
      <c r="BA220" s="40"/>
      <c r="BB220" s="40"/>
      <c r="BC220" s="40"/>
      <c r="BD220" s="40"/>
      <c r="BE220" s="40"/>
      <c r="BF220" s="40"/>
      <c r="BG220" s="40"/>
      <c r="BH220" s="40"/>
    </row>
    <row r="221" spans="1:60" x14ac:dyDescent="0.25">
      <c r="A221" s="40"/>
      <c r="J221" s="40"/>
      <c r="K221" s="40"/>
      <c r="L221" s="40"/>
      <c r="M221" s="40"/>
      <c r="N221" s="40"/>
      <c r="O221" s="40"/>
      <c r="P221" s="40"/>
      <c r="Q221" s="40"/>
      <c r="R221" s="40"/>
      <c r="S221" s="40"/>
      <c r="T221" s="40"/>
      <c r="U221" s="40"/>
      <c r="V221" s="40"/>
      <c r="W221" s="40"/>
      <c r="X221" s="40"/>
      <c r="Y221" s="40"/>
      <c r="Z221" s="40"/>
      <c r="AA221" s="40"/>
      <c r="AB221" s="40"/>
      <c r="AC221" s="40"/>
      <c r="AD221" s="40"/>
      <c r="AE221" s="40"/>
      <c r="AF221" s="40"/>
      <c r="AG221" s="40"/>
      <c r="AH221" s="40"/>
      <c r="AI221" s="40"/>
      <c r="AJ221" s="40"/>
      <c r="AK221" s="40"/>
      <c r="AL221" s="40"/>
      <c r="AM221" s="40"/>
      <c r="AN221" s="40"/>
      <c r="AO221" s="40"/>
      <c r="AP221" s="40"/>
      <c r="AQ221" s="40"/>
      <c r="AR221" s="40"/>
      <c r="AS221" s="40"/>
      <c r="AT221" s="40"/>
      <c r="AU221" s="40"/>
      <c r="AV221" s="40"/>
      <c r="AW221" s="40"/>
      <c r="AX221" s="40"/>
      <c r="AY221" s="40"/>
      <c r="AZ221" s="40"/>
      <c r="BA221" s="40"/>
      <c r="BB221" s="40"/>
      <c r="BC221" s="40"/>
      <c r="BD221" s="40"/>
      <c r="BE221" s="40"/>
      <c r="BF221" s="40"/>
      <c r="BG221" s="40"/>
      <c r="BH221" s="40"/>
    </row>
    <row r="222" spans="1:60" x14ac:dyDescent="0.25">
      <c r="A222" s="40"/>
      <c r="J222" s="40"/>
      <c r="K222" s="40"/>
      <c r="L222" s="40"/>
      <c r="M222" s="40"/>
      <c r="N222" s="40"/>
      <c r="O222" s="40"/>
      <c r="P222" s="40"/>
      <c r="Q222" s="40"/>
      <c r="R222" s="40"/>
      <c r="S222" s="40"/>
      <c r="T222" s="40"/>
      <c r="U222" s="40"/>
      <c r="V222" s="40"/>
      <c r="W222" s="40"/>
      <c r="X222" s="40"/>
      <c r="Y222" s="40"/>
      <c r="Z222" s="40"/>
      <c r="AA222" s="40"/>
      <c r="AB222" s="40"/>
      <c r="AC222" s="40"/>
      <c r="AD222" s="40"/>
      <c r="AE222" s="40"/>
      <c r="AF222" s="40"/>
      <c r="AG222" s="40"/>
      <c r="AH222" s="40"/>
      <c r="AI222" s="40"/>
      <c r="AJ222" s="40"/>
      <c r="AK222" s="40"/>
      <c r="AL222" s="40"/>
      <c r="AM222" s="40"/>
      <c r="AN222" s="40"/>
      <c r="AO222" s="40"/>
      <c r="AP222" s="40"/>
      <c r="AQ222" s="40"/>
      <c r="AR222" s="40"/>
      <c r="AS222" s="40"/>
      <c r="AT222" s="40"/>
      <c r="AU222" s="40"/>
      <c r="AV222" s="40"/>
      <c r="AW222" s="40"/>
      <c r="AX222" s="40"/>
      <c r="AY222" s="40"/>
      <c r="AZ222" s="40"/>
      <c r="BA222" s="40"/>
      <c r="BB222" s="40"/>
      <c r="BC222" s="40"/>
      <c r="BD222" s="40"/>
      <c r="BE222" s="40"/>
      <c r="BF222" s="40"/>
      <c r="BG222" s="40"/>
      <c r="BH222" s="40"/>
    </row>
    <row r="223" spans="1:60" x14ac:dyDescent="0.25">
      <c r="A223" s="40"/>
      <c r="J223" s="40"/>
      <c r="K223" s="40"/>
      <c r="L223" s="40"/>
      <c r="M223" s="40"/>
      <c r="N223" s="40"/>
      <c r="O223" s="40"/>
      <c r="P223" s="40"/>
      <c r="Q223" s="40"/>
      <c r="R223" s="40"/>
      <c r="S223" s="40"/>
      <c r="T223" s="40"/>
      <c r="U223" s="40"/>
      <c r="V223" s="40"/>
      <c r="W223" s="40"/>
      <c r="X223" s="40"/>
      <c r="Y223" s="40"/>
      <c r="Z223" s="40"/>
      <c r="AA223" s="40"/>
      <c r="AB223" s="40"/>
      <c r="AC223" s="40"/>
      <c r="AD223" s="40"/>
      <c r="AE223" s="40"/>
      <c r="AF223" s="40"/>
      <c r="AG223" s="40"/>
      <c r="AH223" s="40"/>
      <c r="AI223" s="40"/>
      <c r="AJ223" s="40"/>
      <c r="AK223" s="40"/>
      <c r="AL223" s="40"/>
      <c r="AM223" s="40"/>
      <c r="AN223" s="40"/>
      <c r="AO223" s="40"/>
      <c r="AP223" s="40"/>
      <c r="AQ223" s="40"/>
      <c r="AR223" s="40"/>
      <c r="AS223" s="40"/>
      <c r="AT223" s="40"/>
      <c r="AU223" s="40"/>
      <c r="AV223" s="40"/>
      <c r="AW223" s="40"/>
      <c r="AX223" s="40"/>
      <c r="AY223" s="40"/>
      <c r="AZ223" s="40"/>
      <c r="BA223" s="40"/>
      <c r="BB223" s="40"/>
      <c r="BC223" s="40"/>
      <c r="BD223" s="40"/>
      <c r="BE223" s="40"/>
      <c r="BF223" s="40"/>
      <c r="BG223" s="40"/>
      <c r="BH223" s="40"/>
    </row>
    <row r="224" spans="1:60" x14ac:dyDescent="0.25">
      <c r="A224" s="40"/>
      <c r="J224" s="40"/>
      <c r="K224" s="40"/>
      <c r="L224" s="40"/>
      <c r="M224" s="40"/>
      <c r="N224" s="40"/>
      <c r="O224" s="40"/>
      <c r="P224" s="40"/>
      <c r="Q224" s="40"/>
      <c r="R224" s="40"/>
      <c r="S224" s="40"/>
      <c r="T224" s="40"/>
      <c r="U224" s="40"/>
      <c r="V224" s="40"/>
      <c r="W224" s="40"/>
      <c r="X224" s="40"/>
      <c r="Y224" s="40"/>
      <c r="Z224" s="40"/>
      <c r="AA224" s="40"/>
      <c r="AB224" s="40"/>
      <c r="AC224" s="40"/>
      <c r="AD224" s="40"/>
      <c r="AE224" s="40"/>
      <c r="AF224" s="40"/>
      <c r="AG224" s="40"/>
      <c r="AH224" s="40"/>
      <c r="AI224" s="40"/>
      <c r="AJ224" s="40"/>
      <c r="AK224" s="40"/>
      <c r="AL224" s="40"/>
      <c r="AM224" s="40"/>
      <c r="AN224" s="40"/>
      <c r="AO224" s="40"/>
      <c r="AP224" s="40"/>
      <c r="AQ224" s="40"/>
      <c r="AR224" s="40"/>
      <c r="AS224" s="40"/>
      <c r="AT224" s="40"/>
      <c r="AU224" s="40"/>
      <c r="AV224" s="40"/>
      <c r="AW224" s="40"/>
      <c r="AX224" s="40"/>
      <c r="AY224" s="40"/>
      <c r="AZ224" s="40"/>
      <c r="BA224" s="40"/>
      <c r="BB224" s="40"/>
      <c r="BC224" s="40"/>
      <c r="BD224" s="40"/>
      <c r="BE224" s="40"/>
      <c r="BF224" s="40"/>
      <c r="BG224" s="40"/>
      <c r="BH224" s="40"/>
    </row>
    <row r="225" spans="1:60" x14ac:dyDescent="0.25">
      <c r="A225" s="40"/>
      <c r="J225" s="40"/>
      <c r="K225" s="40"/>
      <c r="L225" s="40"/>
      <c r="M225" s="40"/>
      <c r="N225" s="40"/>
      <c r="O225" s="40"/>
      <c r="P225" s="40"/>
      <c r="Q225" s="40"/>
      <c r="R225" s="40"/>
      <c r="S225" s="40"/>
      <c r="T225" s="40"/>
      <c r="U225" s="40"/>
      <c r="V225" s="40"/>
      <c r="W225" s="40"/>
      <c r="X225" s="40"/>
      <c r="Y225" s="40"/>
      <c r="Z225" s="40"/>
      <c r="AA225" s="40"/>
      <c r="AB225" s="40"/>
      <c r="AC225" s="40"/>
      <c r="AD225" s="40"/>
      <c r="AE225" s="40"/>
      <c r="AF225" s="40"/>
      <c r="AG225" s="40"/>
      <c r="AH225" s="40"/>
      <c r="AI225" s="40"/>
      <c r="AJ225" s="40"/>
      <c r="AK225" s="40"/>
      <c r="AL225" s="40"/>
      <c r="AM225" s="40"/>
      <c r="AN225" s="40"/>
      <c r="AO225" s="40"/>
      <c r="AP225" s="40"/>
      <c r="AQ225" s="40"/>
      <c r="AR225" s="40"/>
      <c r="AS225" s="40"/>
      <c r="AT225" s="40"/>
      <c r="AU225" s="40"/>
      <c r="AV225" s="40"/>
      <c r="AW225" s="40"/>
      <c r="AX225" s="40"/>
      <c r="AY225" s="40"/>
      <c r="AZ225" s="40"/>
      <c r="BA225" s="40"/>
      <c r="BB225" s="40"/>
      <c r="BC225" s="40"/>
      <c r="BD225" s="40"/>
      <c r="BE225" s="40"/>
      <c r="BF225" s="40"/>
      <c r="BG225" s="40"/>
      <c r="BH225" s="40"/>
    </row>
    <row r="226" spans="1:60" x14ac:dyDescent="0.25">
      <c r="A226" s="40"/>
      <c r="J226" s="40"/>
      <c r="K226" s="40"/>
      <c r="L226" s="40"/>
      <c r="M226" s="40"/>
      <c r="N226" s="40"/>
      <c r="O226" s="40"/>
      <c r="P226" s="40"/>
      <c r="Q226" s="40"/>
      <c r="R226" s="40"/>
      <c r="S226" s="40"/>
      <c r="T226" s="40"/>
      <c r="U226" s="40"/>
      <c r="V226" s="40"/>
      <c r="W226" s="40"/>
      <c r="X226" s="40"/>
      <c r="Y226" s="40"/>
      <c r="Z226" s="40"/>
      <c r="AA226" s="40"/>
      <c r="AB226" s="40"/>
      <c r="AC226" s="40"/>
      <c r="AD226" s="40"/>
      <c r="AE226" s="40"/>
      <c r="AF226" s="40"/>
      <c r="AG226" s="40"/>
      <c r="AH226" s="40"/>
      <c r="AI226" s="40"/>
      <c r="AJ226" s="40"/>
      <c r="AK226" s="40"/>
      <c r="AL226" s="40"/>
      <c r="AM226" s="40"/>
      <c r="AN226" s="40"/>
      <c r="AO226" s="40"/>
      <c r="AP226" s="40"/>
      <c r="AQ226" s="40"/>
      <c r="AR226" s="40"/>
      <c r="AS226" s="40"/>
      <c r="AT226" s="40"/>
      <c r="AU226" s="40"/>
      <c r="AV226" s="40"/>
      <c r="AW226" s="40"/>
      <c r="AX226" s="40"/>
      <c r="AY226" s="40"/>
      <c r="AZ226" s="40"/>
      <c r="BA226" s="40"/>
      <c r="BB226" s="40"/>
      <c r="BC226" s="40"/>
      <c r="BD226" s="40"/>
      <c r="BE226" s="40"/>
      <c r="BF226" s="40"/>
      <c r="BG226" s="40"/>
      <c r="BH226" s="40"/>
    </row>
    <row r="227" spans="1:60" x14ac:dyDescent="0.25">
      <c r="A227" s="40"/>
      <c r="J227" s="40"/>
      <c r="K227" s="40"/>
      <c r="L227" s="40"/>
      <c r="M227" s="40"/>
      <c r="N227" s="40"/>
      <c r="O227" s="40"/>
      <c r="P227" s="40"/>
      <c r="Q227" s="40"/>
      <c r="R227" s="40"/>
      <c r="S227" s="40"/>
      <c r="T227" s="40"/>
      <c r="U227" s="40"/>
      <c r="V227" s="40"/>
      <c r="W227" s="40"/>
      <c r="X227" s="40"/>
      <c r="Y227" s="40"/>
      <c r="Z227" s="40"/>
      <c r="AA227" s="40"/>
      <c r="AB227" s="40"/>
      <c r="AC227" s="40"/>
      <c r="AD227" s="40"/>
      <c r="AE227" s="40"/>
      <c r="AF227" s="40"/>
      <c r="AG227" s="40"/>
      <c r="AH227" s="40"/>
      <c r="AI227" s="40"/>
      <c r="AJ227" s="40"/>
      <c r="AK227" s="40"/>
      <c r="AL227" s="40"/>
      <c r="AM227" s="40"/>
      <c r="AN227" s="40"/>
      <c r="AO227" s="40"/>
      <c r="AP227" s="40"/>
      <c r="AQ227" s="40"/>
      <c r="AR227" s="40"/>
      <c r="AS227" s="40"/>
      <c r="AT227" s="40"/>
      <c r="AU227" s="40"/>
      <c r="AV227" s="40"/>
      <c r="AW227" s="40"/>
      <c r="AX227" s="40"/>
      <c r="AY227" s="40"/>
      <c r="AZ227" s="40"/>
      <c r="BA227" s="40"/>
      <c r="BB227" s="40"/>
      <c r="BC227" s="40"/>
      <c r="BD227" s="40"/>
      <c r="BE227" s="40"/>
      <c r="BF227" s="40"/>
      <c r="BG227" s="40"/>
      <c r="BH227" s="40"/>
    </row>
    <row r="228" spans="1:60" x14ac:dyDescent="0.25">
      <c r="A228" s="40"/>
      <c r="J228" s="40"/>
      <c r="K228" s="40"/>
      <c r="L228" s="40"/>
      <c r="M228" s="40"/>
      <c r="N228" s="40"/>
      <c r="O228" s="40"/>
      <c r="P228" s="40"/>
      <c r="Q228" s="40"/>
      <c r="R228" s="40"/>
      <c r="S228" s="40"/>
      <c r="T228" s="40"/>
      <c r="U228" s="40"/>
      <c r="V228" s="40"/>
      <c r="W228" s="40"/>
      <c r="X228" s="40"/>
      <c r="Y228" s="40"/>
      <c r="Z228" s="40"/>
      <c r="AA228" s="40"/>
      <c r="AB228" s="40"/>
      <c r="AC228" s="40"/>
      <c r="AD228" s="40"/>
      <c r="AE228" s="40"/>
      <c r="AF228" s="40"/>
      <c r="AG228" s="40"/>
      <c r="AH228" s="40"/>
      <c r="AI228" s="40"/>
      <c r="AJ228" s="40"/>
      <c r="AK228" s="40"/>
      <c r="AL228" s="40"/>
      <c r="AM228" s="40"/>
      <c r="AN228" s="40"/>
      <c r="AO228" s="40"/>
      <c r="AP228" s="40"/>
      <c r="AQ228" s="40"/>
      <c r="AR228" s="40"/>
      <c r="AS228" s="40"/>
      <c r="AT228" s="40"/>
      <c r="AU228" s="40"/>
      <c r="AV228" s="40"/>
      <c r="AW228" s="40"/>
      <c r="AX228" s="40"/>
      <c r="AY228" s="40"/>
      <c r="AZ228" s="40"/>
      <c r="BA228" s="40"/>
      <c r="BB228" s="40"/>
      <c r="BC228" s="40"/>
      <c r="BD228" s="40"/>
      <c r="BE228" s="40"/>
      <c r="BF228" s="40"/>
      <c r="BG228" s="40"/>
      <c r="BH228" s="40"/>
    </row>
    <row r="229" spans="1:60" x14ac:dyDescent="0.25">
      <c r="A229" s="40"/>
      <c r="J229" s="40"/>
      <c r="K229" s="40"/>
      <c r="L229" s="40"/>
      <c r="M229" s="40"/>
      <c r="N229" s="40"/>
      <c r="O229" s="40"/>
      <c r="P229" s="40"/>
      <c r="Q229" s="40"/>
      <c r="R229" s="40"/>
      <c r="S229" s="40"/>
      <c r="T229" s="40"/>
      <c r="U229" s="40"/>
      <c r="V229" s="40"/>
      <c r="W229" s="40"/>
      <c r="X229" s="40"/>
      <c r="Y229" s="40"/>
      <c r="Z229" s="40"/>
      <c r="AA229" s="40"/>
      <c r="AB229" s="40"/>
      <c r="AC229" s="40"/>
      <c r="AD229" s="40"/>
      <c r="AE229" s="40"/>
      <c r="AF229" s="40"/>
      <c r="AG229" s="40"/>
      <c r="AH229" s="40"/>
      <c r="AI229" s="40"/>
      <c r="AJ229" s="40"/>
      <c r="AK229" s="40"/>
      <c r="AL229" s="40"/>
      <c r="AM229" s="40"/>
      <c r="AN229" s="40"/>
      <c r="AO229" s="40"/>
      <c r="AP229" s="40"/>
      <c r="AQ229" s="40"/>
      <c r="AR229" s="40"/>
      <c r="AS229" s="40"/>
      <c r="AT229" s="40"/>
      <c r="AU229" s="40"/>
      <c r="AV229" s="40"/>
      <c r="AW229" s="40"/>
      <c r="AX229" s="40"/>
      <c r="AY229" s="40"/>
      <c r="AZ229" s="40"/>
      <c r="BA229" s="40"/>
      <c r="BB229" s="40"/>
      <c r="BC229" s="40"/>
      <c r="BD229" s="40"/>
      <c r="BE229" s="40"/>
      <c r="BF229" s="40"/>
      <c r="BG229" s="40"/>
      <c r="BH229" s="40"/>
    </row>
    <row r="230" spans="1:60" x14ac:dyDescent="0.25">
      <c r="A230" s="40"/>
      <c r="J230" s="40"/>
      <c r="K230" s="40"/>
      <c r="L230" s="40"/>
      <c r="M230" s="40"/>
      <c r="N230" s="40"/>
      <c r="O230" s="40"/>
      <c r="P230" s="40"/>
      <c r="Q230" s="40"/>
      <c r="R230" s="40"/>
      <c r="S230" s="40"/>
      <c r="T230" s="40"/>
      <c r="U230" s="40"/>
      <c r="V230" s="40"/>
      <c r="W230" s="40"/>
      <c r="X230" s="40"/>
      <c r="Y230" s="40"/>
      <c r="Z230" s="40"/>
      <c r="AA230" s="40"/>
      <c r="AB230" s="40"/>
      <c r="AC230" s="40"/>
      <c r="AD230" s="40"/>
      <c r="AE230" s="40"/>
      <c r="AF230" s="40"/>
      <c r="AG230" s="40"/>
      <c r="AH230" s="40"/>
      <c r="AI230" s="40"/>
      <c r="AJ230" s="40"/>
      <c r="AK230" s="40"/>
      <c r="AL230" s="40"/>
      <c r="AM230" s="40"/>
      <c r="AN230" s="40"/>
      <c r="AO230" s="40"/>
      <c r="AP230" s="40"/>
      <c r="AQ230" s="40"/>
      <c r="AR230" s="40"/>
      <c r="AS230" s="40"/>
      <c r="AT230" s="40"/>
      <c r="AU230" s="40"/>
      <c r="AV230" s="40"/>
      <c r="AW230" s="40"/>
      <c r="AX230" s="40"/>
      <c r="AY230" s="40"/>
      <c r="AZ230" s="40"/>
      <c r="BA230" s="40"/>
      <c r="BB230" s="40"/>
      <c r="BC230" s="40"/>
      <c r="BD230" s="40"/>
      <c r="BE230" s="40"/>
      <c r="BF230" s="40"/>
      <c r="BG230" s="40"/>
      <c r="BH230" s="40"/>
    </row>
    <row r="231" spans="1:60" x14ac:dyDescent="0.25">
      <c r="A231" s="40"/>
      <c r="J231" s="40"/>
      <c r="K231" s="40"/>
      <c r="L231" s="40"/>
      <c r="M231" s="40"/>
      <c r="N231" s="40"/>
      <c r="O231" s="40"/>
      <c r="P231" s="40"/>
      <c r="Q231" s="40"/>
      <c r="R231" s="40"/>
      <c r="S231" s="40"/>
      <c r="T231" s="40"/>
      <c r="U231" s="40"/>
      <c r="V231" s="40"/>
      <c r="W231" s="40"/>
      <c r="X231" s="40"/>
      <c r="Y231" s="40"/>
      <c r="Z231" s="40"/>
      <c r="AA231" s="40"/>
      <c r="AB231" s="40"/>
      <c r="AC231" s="40"/>
      <c r="AD231" s="40"/>
      <c r="AE231" s="40"/>
      <c r="AF231" s="40"/>
      <c r="AG231" s="40"/>
      <c r="AH231" s="40"/>
      <c r="AI231" s="40"/>
      <c r="AJ231" s="40"/>
      <c r="AK231" s="40"/>
      <c r="AL231" s="40"/>
      <c r="AM231" s="40"/>
      <c r="AN231" s="40"/>
      <c r="AO231" s="40"/>
      <c r="AP231" s="40"/>
      <c r="AQ231" s="40"/>
      <c r="AR231" s="40"/>
      <c r="AS231" s="40"/>
      <c r="AT231" s="40"/>
      <c r="AU231" s="40"/>
      <c r="AV231" s="40"/>
      <c r="AW231" s="40"/>
      <c r="AX231" s="40"/>
      <c r="AY231" s="40"/>
      <c r="AZ231" s="40"/>
      <c r="BA231" s="40"/>
      <c r="BB231" s="40"/>
      <c r="BC231" s="40"/>
      <c r="BD231" s="40"/>
      <c r="BE231" s="40"/>
      <c r="BF231" s="40"/>
      <c r="BG231" s="40"/>
      <c r="BH231" s="40"/>
    </row>
    <row r="232" spans="1:60" x14ac:dyDescent="0.25">
      <c r="A232" s="40"/>
      <c r="J232" s="40"/>
      <c r="K232" s="40"/>
      <c r="L232" s="40"/>
      <c r="M232" s="40"/>
      <c r="N232" s="40"/>
      <c r="O232" s="40"/>
      <c r="P232" s="40"/>
      <c r="Q232" s="40"/>
      <c r="R232" s="40"/>
      <c r="S232" s="40"/>
      <c r="T232" s="40"/>
      <c r="U232" s="40"/>
      <c r="V232" s="40"/>
      <c r="W232" s="40"/>
      <c r="X232" s="40"/>
      <c r="Y232" s="40"/>
      <c r="Z232" s="40"/>
      <c r="AA232" s="40"/>
      <c r="AB232" s="40"/>
      <c r="AC232" s="40"/>
      <c r="AD232" s="40"/>
      <c r="AE232" s="40"/>
      <c r="AF232" s="40"/>
      <c r="AG232" s="40"/>
      <c r="AH232" s="40"/>
      <c r="AI232" s="40"/>
      <c r="AJ232" s="40"/>
      <c r="AK232" s="40"/>
      <c r="AL232" s="40"/>
      <c r="AM232" s="40"/>
      <c r="AN232" s="40"/>
      <c r="AO232" s="40"/>
      <c r="AP232" s="40"/>
      <c r="AQ232" s="40"/>
      <c r="AR232" s="40"/>
      <c r="AS232" s="40"/>
      <c r="AT232" s="40"/>
      <c r="AU232" s="40"/>
      <c r="AV232" s="40"/>
      <c r="AW232" s="40"/>
      <c r="AX232" s="40"/>
      <c r="AY232" s="40"/>
      <c r="AZ232" s="40"/>
      <c r="BA232" s="40"/>
      <c r="BB232" s="40"/>
      <c r="BC232" s="40"/>
      <c r="BD232" s="40"/>
      <c r="BE232" s="40"/>
      <c r="BF232" s="40"/>
      <c r="BG232" s="40"/>
      <c r="BH232" s="40"/>
    </row>
    <row r="233" spans="1:60" x14ac:dyDescent="0.25">
      <c r="A233" s="40"/>
      <c r="J233" s="40"/>
      <c r="K233" s="40"/>
      <c r="L233" s="40"/>
      <c r="M233" s="40"/>
      <c r="N233" s="40"/>
      <c r="O233" s="40"/>
      <c r="P233" s="40"/>
      <c r="Q233" s="40"/>
      <c r="R233" s="40"/>
      <c r="S233" s="40"/>
      <c r="T233" s="40"/>
      <c r="U233" s="40"/>
      <c r="V233" s="40"/>
      <c r="W233" s="40"/>
      <c r="X233" s="40"/>
      <c r="Y233" s="40"/>
      <c r="Z233" s="40"/>
      <c r="AA233" s="40"/>
      <c r="AB233" s="40"/>
      <c r="AC233" s="40"/>
      <c r="AD233" s="40"/>
      <c r="AE233" s="40"/>
      <c r="AF233" s="40"/>
      <c r="AG233" s="40"/>
      <c r="AH233" s="40"/>
      <c r="AI233" s="40"/>
      <c r="AJ233" s="40"/>
      <c r="AK233" s="40"/>
      <c r="AL233" s="40"/>
      <c r="AM233" s="40"/>
      <c r="AN233" s="40"/>
      <c r="AO233" s="40"/>
      <c r="AP233" s="40"/>
      <c r="AQ233" s="40"/>
      <c r="AR233" s="40"/>
      <c r="AS233" s="40"/>
      <c r="AT233" s="40"/>
      <c r="AU233" s="40"/>
      <c r="AV233" s="40"/>
      <c r="AW233" s="40"/>
      <c r="AX233" s="40"/>
      <c r="AY233" s="40"/>
      <c r="AZ233" s="40"/>
      <c r="BA233" s="40"/>
      <c r="BB233" s="40"/>
      <c r="BC233" s="40"/>
      <c r="BD233" s="40"/>
      <c r="BE233" s="40"/>
      <c r="BF233" s="40"/>
      <c r="BG233" s="40"/>
      <c r="BH233" s="40"/>
    </row>
    <row r="234" spans="1:60" x14ac:dyDescent="0.25">
      <c r="A234" s="40"/>
      <c r="J234" s="40"/>
      <c r="K234" s="40"/>
      <c r="L234" s="40"/>
      <c r="M234" s="40"/>
      <c r="N234" s="40"/>
      <c r="O234" s="40"/>
      <c r="P234" s="40"/>
      <c r="Q234" s="40"/>
      <c r="R234" s="40"/>
      <c r="S234" s="40"/>
      <c r="T234" s="40"/>
      <c r="U234" s="40"/>
      <c r="V234" s="40"/>
      <c r="W234" s="40"/>
      <c r="X234" s="40"/>
      <c r="Y234" s="40"/>
      <c r="Z234" s="40"/>
      <c r="AA234" s="40"/>
      <c r="AB234" s="40"/>
      <c r="AC234" s="40"/>
      <c r="AD234" s="40"/>
      <c r="AE234" s="40"/>
      <c r="AF234" s="40"/>
      <c r="AG234" s="40"/>
      <c r="AH234" s="40"/>
      <c r="AI234" s="40"/>
      <c r="AJ234" s="40"/>
      <c r="AK234" s="40"/>
      <c r="AL234" s="40"/>
      <c r="AM234" s="40"/>
      <c r="AN234" s="40"/>
      <c r="AO234" s="40"/>
      <c r="AP234" s="40"/>
      <c r="AQ234" s="40"/>
      <c r="AR234" s="40"/>
      <c r="AS234" s="40"/>
      <c r="AT234" s="40"/>
      <c r="AU234" s="40"/>
      <c r="AV234" s="40"/>
      <c r="AW234" s="40"/>
      <c r="AX234" s="40"/>
      <c r="AY234" s="40"/>
      <c r="AZ234" s="40"/>
      <c r="BA234" s="40"/>
      <c r="BB234" s="40"/>
      <c r="BC234" s="40"/>
      <c r="BD234" s="40"/>
      <c r="BE234" s="40"/>
      <c r="BF234" s="40"/>
      <c r="BG234" s="40"/>
      <c r="BH234" s="40"/>
    </row>
    <row r="235" spans="1:60" x14ac:dyDescent="0.25">
      <c r="A235" s="40"/>
      <c r="J235" s="40"/>
      <c r="K235" s="40"/>
      <c r="L235" s="40"/>
      <c r="M235" s="40"/>
      <c r="N235" s="40"/>
      <c r="O235" s="40"/>
      <c r="P235" s="40"/>
      <c r="Q235" s="40"/>
      <c r="R235" s="40"/>
      <c r="S235" s="40"/>
      <c r="T235" s="40"/>
      <c r="U235" s="40"/>
      <c r="V235" s="40"/>
      <c r="W235" s="40"/>
      <c r="X235" s="40"/>
      <c r="Y235" s="40"/>
      <c r="Z235" s="40"/>
      <c r="AA235" s="40"/>
      <c r="AB235" s="40"/>
      <c r="AC235" s="40"/>
      <c r="AD235" s="40"/>
      <c r="AE235" s="40"/>
      <c r="AF235" s="40"/>
      <c r="AG235" s="40"/>
      <c r="AH235" s="40"/>
      <c r="AI235" s="40"/>
      <c r="AJ235" s="40"/>
      <c r="AK235" s="40"/>
      <c r="AL235" s="40"/>
      <c r="AM235" s="40"/>
      <c r="AN235" s="40"/>
      <c r="AO235" s="40"/>
      <c r="AP235" s="40"/>
      <c r="AQ235" s="40"/>
      <c r="AR235" s="40"/>
      <c r="AS235" s="40"/>
      <c r="AT235" s="40"/>
      <c r="AU235" s="40"/>
      <c r="AV235" s="40"/>
      <c r="AW235" s="40"/>
      <c r="AX235" s="40"/>
      <c r="AY235" s="40"/>
      <c r="AZ235" s="40"/>
      <c r="BA235" s="40"/>
      <c r="BB235" s="40"/>
      <c r="BC235" s="40"/>
      <c r="BD235" s="40"/>
      <c r="BE235" s="40"/>
      <c r="BF235" s="40"/>
      <c r="BG235" s="40"/>
      <c r="BH235" s="40"/>
    </row>
    <row r="236" spans="1:60" x14ac:dyDescent="0.25">
      <c r="A236" s="40"/>
      <c r="J236" s="40"/>
      <c r="K236" s="40"/>
      <c r="L236" s="40"/>
      <c r="M236" s="40"/>
      <c r="N236" s="40"/>
      <c r="O236" s="40"/>
      <c r="P236" s="40"/>
      <c r="Q236" s="40"/>
      <c r="R236" s="40"/>
      <c r="S236" s="40"/>
      <c r="T236" s="40"/>
      <c r="U236" s="40"/>
      <c r="V236" s="40"/>
      <c r="W236" s="40"/>
      <c r="X236" s="40"/>
      <c r="Y236" s="40"/>
      <c r="Z236" s="40"/>
      <c r="AA236" s="40"/>
      <c r="AB236" s="40"/>
      <c r="AC236" s="40"/>
      <c r="AD236" s="40"/>
      <c r="AE236" s="40"/>
      <c r="AF236" s="40"/>
      <c r="AG236" s="40"/>
      <c r="AH236" s="40"/>
      <c r="AI236" s="40"/>
      <c r="AJ236" s="40"/>
      <c r="AK236" s="40"/>
      <c r="AL236" s="40"/>
      <c r="AM236" s="40"/>
      <c r="AN236" s="40"/>
      <c r="AO236" s="40"/>
      <c r="AP236" s="40"/>
      <c r="AQ236" s="40"/>
      <c r="AR236" s="40"/>
      <c r="AS236" s="40"/>
      <c r="AT236" s="40"/>
      <c r="AU236" s="40"/>
      <c r="AV236" s="40"/>
      <c r="AW236" s="40"/>
      <c r="AX236" s="40"/>
      <c r="AY236" s="40"/>
      <c r="AZ236" s="40"/>
      <c r="BA236" s="40"/>
      <c r="BB236" s="40"/>
      <c r="BC236" s="40"/>
      <c r="BD236" s="40"/>
      <c r="BE236" s="40"/>
      <c r="BF236" s="40"/>
      <c r="BG236" s="40"/>
      <c r="BH236" s="40"/>
    </row>
    <row r="237" spans="1:60" x14ac:dyDescent="0.25">
      <c r="A237" s="40"/>
      <c r="J237" s="40"/>
      <c r="K237" s="40"/>
      <c r="L237" s="40"/>
      <c r="M237" s="40"/>
      <c r="N237" s="40"/>
      <c r="O237" s="40"/>
      <c r="P237" s="40"/>
      <c r="Q237" s="40"/>
      <c r="R237" s="40"/>
      <c r="S237" s="40"/>
      <c r="T237" s="40"/>
      <c r="U237" s="40"/>
      <c r="V237" s="40"/>
      <c r="W237" s="40"/>
      <c r="X237" s="40"/>
      <c r="Y237" s="40"/>
      <c r="Z237" s="40"/>
      <c r="AA237" s="40"/>
      <c r="AB237" s="40"/>
      <c r="AC237" s="40"/>
      <c r="AD237" s="40"/>
      <c r="AE237" s="40"/>
      <c r="AF237" s="40"/>
      <c r="AG237" s="40"/>
      <c r="AH237" s="40"/>
      <c r="AI237" s="40"/>
      <c r="AJ237" s="40"/>
      <c r="AK237" s="40"/>
      <c r="AL237" s="40"/>
      <c r="AM237" s="40"/>
      <c r="AN237" s="40"/>
      <c r="AO237" s="40"/>
      <c r="AP237" s="40"/>
      <c r="AQ237" s="40"/>
      <c r="AR237" s="40"/>
      <c r="AS237" s="40"/>
      <c r="AT237" s="40"/>
      <c r="AU237" s="40"/>
      <c r="AV237" s="40"/>
      <c r="AW237" s="40"/>
      <c r="AX237" s="40"/>
      <c r="AY237" s="40"/>
      <c r="AZ237" s="40"/>
      <c r="BA237" s="40"/>
      <c r="BB237" s="40"/>
      <c r="BC237" s="40"/>
      <c r="BD237" s="40"/>
      <c r="BE237" s="40"/>
      <c r="BF237" s="40"/>
      <c r="BG237" s="40"/>
      <c r="BH237" s="40"/>
    </row>
    <row r="238" spans="1:60" x14ac:dyDescent="0.25">
      <c r="A238" s="40"/>
      <c r="J238" s="40"/>
      <c r="K238" s="40"/>
      <c r="L238" s="40"/>
      <c r="M238" s="40"/>
      <c r="N238" s="40"/>
      <c r="O238" s="40"/>
      <c r="P238" s="40"/>
      <c r="Q238" s="40"/>
      <c r="R238" s="40"/>
      <c r="S238" s="40"/>
      <c r="T238" s="40"/>
      <c r="U238" s="40"/>
      <c r="V238" s="40"/>
      <c r="W238" s="40"/>
      <c r="X238" s="40"/>
      <c r="Y238" s="40"/>
      <c r="Z238" s="40"/>
      <c r="AA238" s="40"/>
      <c r="AB238" s="40"/>
      <c r="AC238" s="40"/>
      <c r="AD238" s="40"/>
      <c r="AE238" s="40"/>
      <c r="AF238" s="40"/>
      <c r="AG238" s="40"/>
      <c r="AH238" s="40"/>
      <c r="AI238" s="40"/>
      <c r="AJ238" s="40"/>
      <c r="AK238" s="40"/>
      <c r="AL238" s="40"/>
      <c r="AM238" s="40"/>
      <c r="AN238" s="40"/>
      <c r="AO238" s="40"/>
      <c r="AP238" s="40"/>
      <c r="AQ238" s="40"/>
      <c r="AR238" s="40"/>
      <c r="AS238" s="40"/>
      <c r="AT238" s="40"/>
      <c r="AU238" s="40"/>
      <c r="AV238" s="40"/>
      <c r="AW238" s="40"/>
      <c r="AX238" s="40"/>
      <c r="AY238" s="40"/>
      <c r="AZ238" s="40"/>
      <c r="BA238" s="40"/>
      <c r="BB238" s="40"/>
      <c r="BC238" s="40"/>
      <c r="BD238" s="40"/>
      <c r="BE238" s="40"/>
      <c r="BF238" s="40"/>
      <c r="BG238" s="40"/>
      <c r="BH238" s="40"/>
    </row>
    <row r="239" spans="1:60" x14ac:dyDescent="0.25">
      <c r="A239" s="40"/>
      <c r="J239" s="40"/>
      <c r="K239" s="40"/>
      <c r="L239" s="40"/>
      <c r="M239" s="40"/>
      <c r="N239" s="40"/>
      <c r="O239" s="40"/>
      <c r="P239" s="40"/>
      <c r="Q239" s="40"/>
      <c r="R239" s="40"/>
      <c r="S239" s="40"/>
      <c r="T239" s="40"/>
      <c r="U239" s="40"/>
      <c r="V239" s="40"/>
      <c r="W239" s="40"/>
      <c r="X239" s="40"/>
      <c r="Y239" s="40"/>
      <c r="Z239" s="40"/>
      <c r="AA239" s="40"/>
      <c r="AB239" s="40"/>
      <c r="AC239" s="40"/>
      <c r="AD239" s="40"/>
      <c r="AE239" s="40"/>
      <c r="AF239" s="40"/>
      <c r="AG239" s="40"/>
      <c r="AH239" s="40"/>
      <c r="AI239" s="40"/>
      <c r="AJ239" s="40"/>
      <c r="AK239" s="40"/>
      <c r="AL239" s="40"/>
      <c r="AM239" s="40"/>
      <c r="AN239" s="40"/>
      <c r="AO239" s="40"/>
      <c r="AP239" s="40"/>
      <c r="AQ239" s="40"/>
      <c r="AR239" s="40"/>
      <c r="AS239" s="40"/>
      <c r="AT239" s="40"/>
      <c r="AU239" s="40"/>
      <c r="AV239" s="40"/>
      <c r="AW239" s="40"/>
      <c r="AX239" s="40"/>
      <c r="AY239" s="40"/>
      <c r="AZ239" s="40"/>
      <c r="BA239" s="40"/>
      <c r="BB239" s="40"/>
      <c r="BC239" s="40"/>
      <c r="BD239" s="40"/>
      <c r="BE239" s="40"/>
      <c r="BF239" s="40"/>
      <c r="BG239" s="40"/>
      <c r="BH239" s="40"/>
    </row>
    <row r="240" spans="1:60" x14ac:dyDescent="0.25">
      <c r="A240" s="40"/>
      <c r="J240" s="40"/>
      <c r="K240" s="40"/>
      <c r="L240" s="40"/>
      <c r="M240" s="40"/>
      <c r="N240" s="40"/>
      <c r="O240" s="40"/>
      <c r="P240" s="40"/>
      <c r="Q240" s="40"/>
      <c r="R240" s="40"/>
      <c r="S240" s="40"/>
      <c r="T240" s="40"/>
      <c r="U240" s="40"/>
      <c r="V240" s="40"/>
      <c r="W240" s="40"/>
      <c r="X240" s="40"/>
      <c r="Y240" s="40"/>
      <c r="Z240" s="40"/>
      <c r="AA240" s="40"/>
      <c r="AB240" s="40"/>
      <c r="AC240" s="40"/>
      <c r="AD240" s="40"/>
      <c r="AE240" s="40"/>
      <c r="AF240" s="40"/>
      <c r="AG240" s="40"/>
      <c r="AH240" s="40"/>
      <c r="AI240" s="40"/>
      <c r="AJ240" s="40"/>
      <c r="AK240" s="40"/>
      <c r="AL240" s="40"/>
      <c r="AM240" s="40"/>
      <c r="AN240" s="40"/>
      <c r="AO240" s="40"/>
      <c r="AP240" s="40"/>
      <c r="AQ240" s="40"/>
      <c r="AR240" s="40"/>
      <c r="AS240" s="40"/>
      <c r="AT240" s="40"/>
      <c r="AU240" s="40"/>
      <c r="AV240" s="40"/>
      <c r="AW240" s="40"/>
      <c r="AX240" s="40"/>
      <c r="AY240" s="40"/>
      <c r="AZ240" s="40"/>
      <c r="BA240" s="40"/>
      <c r="BB240" s="40"/>
      <c r="BC240" s="40"/>
      <c r="BD240" s="40"/>
      <c r="BE240" s="40"/>
      <c r="BF240" s="40"/>
      <c r="BG240" s="40"/>
      <c r="BH240" s="40"/>
    </row>
    <row r="241" spans="1:60" x14ac:dyDescent="0.25">
      <c r="A241" s="40"/>
      <c r="J241" s="40"/>
      <c r="K241" s="40"/>
      <c r="L241" s="40"/>
      <c r="M241" s="40"/>
      <c r="N241" s="40"/>
      <c r="O241" s="40"/>
      <c r="P241" s="40"/>
      <c r="Q241" s="40"/>
      <c r="R241" s="40"/>
      <c r="S241" s="40"/>
      <c r="T241" s="40"/>
      <c r="U241" s="40"/>
      <c r="V241" s="40"/>
      <c r="W241" s="40"/>
      <c r="X241" s="40"/>
      <c r="Y241" s="40"/>
      <c r="Z241" s="40"/>
      <c r="AA241" s="40"/>
      <c r="AB241" s="40"/>
      <c r="AC241" s="40"/>
      <c r="AD241" s="40"/>
      <c r="AE241" s="40"/>
      <c r="AF241" s="40"/>
      <c r="AG241" s="40"/>
      <c r="AH241" s="40"/>
      <c r="AI241" s="40"/>
      <c r="AJ241" s="40"/>
      <c r="AK241" s="40"/>
      <c r="AL241" s="40"/>
      <c r="AM241" s="40"/>
      <c r="AN241" s="40"/>
      <c r="AO241" s="40"/>
      <c r="AP241" s="40"/>
      <c r="AQ241" s="40"/>
      <c r="AR241" s="40"/>
      <c r="AS241" s="40"/>
      <c r="AT241" s="40"/>
      <c r="AU241" s="40"/>
      <c r="AV241" s="40"/>
      <c r="AW241" s="40"/>
      <c r="AX241" s="40"/>
      <c r="AY241" s="40"/>
      <c r="AZ241" s="40"/>
      <c r="BA241" s="40"/>
      <c r="BB241" s="40"/>
      <c r="BC241" s="40"/>
      <c r="BD241" s="40"/>
      <c r="BE241" s="40"/>
      <c r="BF241" s="40"/>
      <c r="BG241" s="40"/>
      <c r="BH241" s="40"/>
    </row>
    <row r="242" spans="1:60" x14ac:dyDescent="0.25">
      <c r="A242" s="40"/>
      <c r="J242" s="40"/>
      <c r="K242" s="40"/>
      <c r="L242" s="40"/>
      <c r="M242" s="40"/>
      <c r="N242" s="40"/>
      <c r="O242" s="40"/>
      <c r="P242" s="40"/>
      <c r="Q242" s="40"/>
      <c r="R242" s="40"/>
      <c r="S242" s="40"/>
      <c r="T242" s="40"/>
      <c r="U242" s="40"/>
      <c r="V242" s="40"/>
      <c r="W242" s="40"/>
      <c r="X242" s="40"/>
      <c r="Y242" s="40"/>
      <c r="Z242" s="40"/>
      <c r="AA242" s="40"/>
      <c r="AB242" s="40"/>
      <c r="AC242" s="40"/>
      <c r="AD242" s="40"/>
      <c r="AE242" s="40"/>
      <c r="AF242" s="40"/>
      <c r="AG242" s="40"/>
      <c r="AH242" s="40"/>
      <c r="AI242" s="40"/>
      <c r="AJ242" s="40"/>
      <c r="AK242" s="40"/>
      <c r="AL242" s="40"/>
      <c r="AM242" s="40"/>
      <c r="AN242" s="40"/>
      <c r="AO242" s="40"/>
      <c r="AP242" s="40"/>
      <c r="AQ242" s="40"/>
      <c r="AR242" s="40"/>
      <c r="AS242" s="40"/>
      <c r="AT242" s="40"/>
      <c r="AU242" s="40"/>
      <c r="AV242" s="40"/>
      <c r="AW242" s="40"/>
      <c r="AX242" s="40"/>
      <c r="AY242" s="40"/>
      <c r="AZ242" s="40"/>
      <c r="BA242" s="40"/>
      <c r="BB242" s="40"/>
      <c r="BC242" s="40"/>
      <c r="BD242" s="40"/>
      <c r="BE242" s="40"/>
      <c r="BF242" s="40"/>
      <c r="BG242" s="40"/>
      <c r="BH242" s="40"/>
    </row>
    <row r="243" spans="1:60" x14ac:dyDescent="0.25">
      <c r="A243" s="40"/>
      <c r="J243" s="40"/>
      <c r="K243" s="40"/>
      <c r="L243" s="40"/>
      <c r="M243" s="40"/>
      <c r="N243" s="40"/>
      <c r="O243" s="40"/>
      <c r="P243" s="40"/>
      <c r="Q243" s="40"/>
      <c r="R243" s="40"/>
      <c r="S243" s="40"/>
      <c r="T243" s="40"/>
      <c r="U243" s="40"/>
      <c r="V243" s="40"/>
      <c r="W243" s="40"/>
      <c r="X243" s="40"/>
      <c r="Y243" s="40"/>
      <c r="Z243" s="40"/>
      <c r="AA243" s="40"/>
      <c r="AB243" s="40"/>
      <c r="AC243" s="40"/>
      <c r="AD243" s="40"/>
      <c r="AE243" s="40"/>
      <c r="AF243" s="40"/>
      <c r="AG243" s="40"/>
      <c r="AH243" s="40"/>
      <c r="AI243" s="40"/>
      <c r="AJ243" s="40"/>
      <c r="AK243" s="40"/>
      <c r="AL243" s="40"/>
      <c r="AM243" s="40"/>
      <c r="AN243" s="40"/>
      <c r="AO243" s="40"/>
      <c r="AP243" s="40"/>
      <c r="AQ243" s="40"/>
      <c r="AR243" s="40"/>
      <c r="AS243" s="40"/>
      <c r="AT243" s="40"/>
      <c r="AU243" s="40"/>
      <c r="AV243" s="40"/>
      <c r="AW243" s="40"/>
      <c r="AX243" s="40"/>
      <c r="AY243" s="40"/>
      <c r="AZ243" s="40"/>
      <c r="BA243" s="40"/>
      <c r="BB243" s="40"/>
      <c r="BC243" s="40"/>
      <c r="BD243" s="40"/>
      <c r="BE243" s="40"/>
      <c r="BF243" s="40"/>
      <c r="BG243" s="40"/>
      <c r="BH243" s="40"/>
    </row>
    <row r="244" spans="1:60" x14ac:dyDescent="0.25">
      <c r="A244" s="40"/>
      <c r="J244" s="40"/>
      <c r="K244" s="40"/>
      <c r="L244" s="40"/>
      <c r="M244" s="40"/>
      <c r="N244" s="40"/>
      <c r="O244" s="40"/>
      <c r="P244" s="40"/>
      <c r="Q244" s="40"/>
      <c r="R244" s="40"/>
      <c r="S244" s="40"/>
      <c r="T244" s="40"/>
      <c r="U244" s="40"/>
      <c r="V244" s="40"/>
      <c r="W244" s="40"/>
      <c r="X244" s="40"/>
      <c r="Y244" s="40"/>
      <c r="Z244" s="40"/>
      <c r="AA244" s="40"/>
      <c r="AB244" s="40"/>
      <c r="AC244" s="40"/>
      <c r="AD244" s="40"/>
      <c r="AE244" s="40"/>
      <c r="AF244" s="40"/>
      <c r="AG244" s="40"/>
      <c r="AH244" s="40"/>
      <c r="AI244" s="40"/>
      <c r="AJ244" s="40"/>
      <c r="AK244" s="40"/>
      <c r="AL244" s="40"/>
      <c r="AM244" s="40"/>
      <c r="AN244" s="40"/>
      <c r="AO244" s="40"/>
      <c r="AP244" s="40"/>
      <c r="AQ244" s="40"/>
      <c r="AR244" s="40"/>
      <c r="AS244" s="40"/>
      <c r="AT244" s="40"/>
      <c r="AU244" s="40"/>
      <c r="AV244" s="40"/>
      <c r="AW244" s="40"/>
      <c r="AX244" s="40"/>
      <c r="AY244" s="40"/>
      <c r="AZ244" s="40"/>
      <c r="BA244" s="40"/>
      <c r="BB244" s="40"/>
      <c r="BC244" s="40"/>
      <c r="BD244" s="40"/>
      <c r="BE244" s="40"/>
      <c r="BF244" s="40"/>
      <c r="BG244" s="40"/>
      <c r="BH244" s="40"/>
    </row>
    <row r="245" spans="1:60" x14ac:dyDescent="0.25">
      <c r="A245" s="40"/>
    </row>
    <row r="246" spans="1:60" x14ac:dyDescent="0.25">
      <c r="A246" s="40"/>
    </row>
    <row r="247" spans="1:60" x14ac:dyDescent="0.25">
      <c r="A247" s="40"/>
    </row>
    <row r="248" spans="1:60" x14ac:dyDescent="0.25">
      <c r="A248" s="40"/>
    </row>
  </sheetData>
  <sheetProtection algorithmName="SHA-512" hashValue="pk41qPkreGaIienBHjYN6qHrG0CgO529+BqkFfOkTGgU8ieLIk2ly7oHCkTe6nIJwtUs4b/6dT5t6eEiLeXG7Q==" saltValue="1Vg2zxH2JXOw6ZLmo/E9SA==" spinCount="100000" sheet="1" objects="1" scenarios="1"/>
  <mergeCells count="17">
    <mergeCell ref="AO16:AT25"/>
    <mergeCell ref="E16:I25"/>
    <mergeCell ref="AO6:AT15"/>
    <mergeCell ref="B2:I4"/>
    <mergeCell ref="J2:AM4"/>
    <mergeCell ref="B6:D55"/>
    <mergeCell ref="E6:I15"/>
    <mergeCell ref="E46:I55"/>
    <mergeCell ref="AO36:AT45"/>
    <mergeCell ref="E36:I45"/>
    <mergeCell ref="AO26:AT35"/>
    <mergeCell ref="E26:I35"/>
    <mergeCell ref="J56:O61"/>
    <mergeCell ref="P56:U61"/>
    <mergeCell ref="V56:AA61"/>
    <mergeCell ref="AB56:AG61"/>
    <mergeCell ref="AH56:AM61"/>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6871C6-35D3-471D-A93C-BF92389BADEE}">
  <sheetPr>
    <pageSetUpPr fitToPage="1"/>
  </sheetPr>
  <dimension ref="A1:AR66"/>
  <sheetViews>
    <sheetView view="pageBreakPreview" zoomScale="40" zoomScaleNormal="60" zoomScaleSheetLayoutView="40" workbookViewId="0">
      <pane xSplit="5" ySplit="9" topLeftCell="F59" activePane="bottomRight" state="frozen"/>
      <selection pane="topRight"/>
      <selection pane="bottomLeft"/>
      <selection pane="bottomRight" activeCell="AK10" sqref="AK10:AK65"/>
    </sheetView>
  </sheetViews>
  <sheetFormatPr baseColWidth="10" defaultColWidth="9.140625" defaultRowHeight="15" x14ac:dyDescent="0.25"/>
  <cols>
    <col min="1" max="1" width="16.5703125" customWidth="1"/>
    <col min="2" max="2" width="17.42578125" bestFit="1" customWidth="1"/>
    <col min="4" max="4" width="47.5703125" customWidth="1"/>
    <col min="6" max="6" width="53.5703125" style="227" customWidth="1"/>
    <col min="14" max="14" width="1.85546875" customWidth="1"/>
    <col min="15" max="15" width="15.140625" customWidth="1"/>
    <col min="16" max="16" width="9.140625" bestFit="1" customWidth="1"/>
    <col min="23" max="23" width="3.7109375" customWidth="1"/>
    <col min="27" max="27" width="2.85546875" customWidth="1"/>
    <col min="32" max="32" width="3" customWidth="1"/>
    <col min="37" max="37" width="45.42578125" style="230" customWidth="1"/>
    <col min="38" max="44" width="0" hidden="1" customWidth="1"/>
  </cols>
  <sheetData>
    <row r="1" spans="1:37" x14ac:dyDescent="0.25">
      <c r="A1" s="162"/>
      <c r="B1" s="173" t="s">
        <v>252</v>
      </c>
      <c r="C1" s="170"/>
      <c r="D1" s="163"/>
      <c r="E1" s="163"/>
      <c r="F1" s="164" t="s">
        <v>253</v>
      </c>
      <c r="G1" s="165"/>
      <c r="H1" s="165"/>
      <c r="I1" s="165"/>
      <c r="J1" s="166"/>
      <c r="K1" s="166"/>
      <c r="L1" s="167"/>
      <c r="M1" s="166"/>
      <c r="N1" s="166"/>
      <c r="O1" s="166"/>
      <c r="P1" s="162"/>
      <c r="Q1" s="166"/>
      <c r="R1" s="166"/>
      <c r="S1" s="162"/>
      <c r="T1" s="166"/>
      <c r="U1" s="166"/>
      <c r="V1" s="166"/>
      <c r="W1" s="166"/>
      <c r="X1" s="168"/>
      <c r="Y1" s="166"/>
      <c r="Z1" s="166"/>
      <c r="AA1" s="166"/>
      <c r="AB1" s="166"/>
      <c r="AC1" s="166"/>
      <c r="AD1" s="166"/>
      <c r="AE1" s="166"/>
      <c r="AF1" s="166"/>
      <c r="AG1" s="166"/>
      <c r="AH1" s="166"/>
      <c r="AI1" s="166"/>
      <c r="AJ1" s="166"/>
      <c r="AK1" s="228" t="s">
        <v>254</v>
      </c>
    </row>
    <row r="2" spans="1:37" x14ac:dyDescent="0.25">
      <c r="A2" s="162"/>
      <c r="B2" s="173" t="s">
        <v>255</v>
      </c>
      <c r="C2" s="170"/>
      <c r="D2" s="163"/>
      <c r="E2" s="163"/>
      <c r="F2" s="164" t="s">
        <v>256</v>
      </c>
      <c r="G2" s="165"/>
      <c r="H2" s="165"/>
      <c r="I2" s="165"/>
      <c r="J2" s="165"/>
      <c r="K2" s="165"/>
      <c r="L2" s="169"/>
      <c r="M2" s="166"/>
      <c r="N2" s="166"/>
      <c r="O2" s="166"/>
      <c r="P2" s="162"/>
      <c r="Q2" s="166"/>
      <c r="R2" s="166"/>
      <c r="S2" s="162"/>
      <c r="T2" s="166"/>
      <c r="U2" s="166"/>
      <c r="V2" s="166"/>
      <c r="W2" s="166"/>
      <c r="X2" s="168"/>
      <c r="Y2" s="166"/>
      <c r="Z2" s="166"/>
      <c r="AA2" s="166"/>
      <c r="AB2" s="166"/>
      <c r="AC2" s="166"/>
      <c r="AD2" s="166"/>
      <c r="AE2" s="166"/>
      <c r="AF2" s="166"/>
      <c r="AG2" s="166"/>
      <c r="AH2" s="166"/>
      <c r="AI2" s="166"/>
      <c r="AJ2" s="166"/>
      <c r="AK2" s="228" t="s">
        <v>254</v>
      </c>
    </row>
    <row r="3" spans="1:37" x14ac:dyDescent="0.25">
      <c r="A3" s="162"/>
      <c r="B3" s="173" t="s">
        <v>257</v>
      </c>
      <c r="C3" s="170"/>
      <c r="D3" s="163"/>
      <c r="E3" s="163"/>
      <c r="F3" s="164" t="s">
        <v>258</v>
      </c>
      <c r="G3" s="165"/>
      <c r="H3" s="165"/>
      <c r="I3" s="165"/>
      <c r="J3" s="165"/>
      <c r="K3" s="165"/>
      <c r="L3" s="169"/>
      <c r="M3" s="166"/>
      <c r="N3" s="166"/>
      <c r="O3" s="166"/>
      <c r="P3" s="162"/>
      <c r="Q3" s="166"/>
      <c r="R3" s="166"/>
      <c r="S3" s="162"/>
      <c r="T3" s="166"/>
      <c r="U3" s="166"/>
      <c r="V3" s="166"/>
      <c r="W3" s="166"/>
      <c r="X3" s="168"/>
      <c r="Y3" s="166"/>
      <c r="Z3" s="166"/>
      <c r="AA3" s="166"/>
      <c r="AB3" s="166"/>
      <c r="AC3" s="166"/>
      <c r="AD3" s="166"/>
      <c r="AE3" s="166"/>
      <c r="AF3" s="166"/>
      <c r="AG3" s="166"/>
      <c r="AH3" s="166"/>
      <c r="AI3" s="166"/>
      <c r="AJ3" s="166"/>
      <c r="AK3" s="228" t="s">
        <v>254</v>
      </c>
    </row>
    <row r="4" spans="1:37" x14ac:dyDescent="0.25">
      <c r="A4" s="162"/>
      <c r="B4" s="166"/>
      <c r="C4" s="170"/>
      <c r="D4" s="163"/>
      <c r="E4" s="163"/>
      <c r="F4" s="163"/>
      <c r="G4" s="166"/>
      <c r="H4" s="166"/>
      <c r="I4" s="166"/>
      <c r="J4" s="166"/>
      <c r="K4" s="166"/>
      <c r="L4" s="166"/>
      <c r="M4" s="166"/>
      <c r="N4" s="166"/>
      <c r="O4" s="166"/>
      <c r="P4" s="162"/>
      <c r="Q4" s="166"/>
      <c r="R4" s="166"/>
      <c r="S4" s="162"/>
      <c r="T4" s="166"/>
      <c r="U4" s="166"/>
      <c r="V4" s="166"/>
      <c r="W4" s="166"/>
      <c r="X4" s="168"/>
      <c r="Y4" s="166"/>
      <c r="Z4" s="166"/>
      <c r="AA4" s="166"/>
      <c r="AB4" s="166"/>
      <c r="AC4" s="166"/>
      <c r="AD4" s="166"/>
      <c r="AE4" s="166"/>
      <c r="AF4" s="166"/>
      <c r="AG4" s="166"/>
      <c r="AH4" s="166"/>
      <c r="AI4" s="166"/>
      <c r="AJ4" s="166"/>
      <c r="AK4" s="228" t="s">
        <v>254</v>
      </c>
    </row>
    <row r="5" spans="1:37" x14ac:dyDescent="0.25">
      <c r="A5" s="162"/>
      <c r="B5" s="166"/>
      <c r="C5" s="170"/>
      <c r="D5" s="163"/>
      <c r="E5" s="163"/>
      <c r="F5" s="163"/>
      <c r="G5" s="166"/>
      <c r="H5" s="166"/>
      <c r="I5" s="166"/>
      <c r="J5" s="166"/>
      <c r="K5" s="166"/>
      <c r="L5" s="166"/>
      <c r="M5" s="166"/>
      <c r="N5" s="166"/>
      <c r="O5" s="166"/>
      <c r="P5" s="162"/>
      <c r="Q5" s="166"/>
      <c r="R5" s="166"/>
      <c r="S5" s="162"/>
      <c r="T5" s="166"/>
      <c r="U5" s="166"/>
      <c r="V5" s="166"/>
      <c r="W5" s="166"/>
      <c r="X5" s="168"/>
      <c r="Y5" s="166"/>
      <c r="Z5" s="166"/>
      <c r="AA5" s="166"/>
      <c r="AB5" s="166"/>
      <c r="AC5" s="166"/>
      <c r="AD5" s="166"/>
      <c r="AE5" s="166"/>
      <c r="AF5" s="166"/>
      <c r="AG5" s="166"/>
      <c r="AH5" s="166"/>
      <c r="AI5" s="166"/>
      <c r="AJ5" s="166"/>
      <c r="AK5" s="228" t="s">
        <v>254</v>
      </c>
    </row>
    <row r="6" spans="1:37" x14ac:dyDescent="0.25">
      <c r="A6" s="171"/>
      <c r="B6" s="171"/>
      <c r="C6" s="171"/>
      <c r="D6" s="171"/>
      <c r="E6" s="172"/>
      <c r="F6" s="171"/>
      <c r="G6" s="171"/>
      <c r="H6" s="171"/>
      <c r="I6" s="171"/>
      <c r="J6" s="171"/>
      <c r="K6" s="171"/>
      <c r="L6" s="171"/>
      <c r="M6" s="171"/>
      <c r="N6" s="171"/>
      <c r="O6" s="171"/>
      <c r="P6" s="171"/>
      <c r="Q6" s="171"/>
      <c r="R6" s="171"/>
      <c r="S6" s="171"/>
      <c r="T6" s="171"/>
      <c r="U6" s="171"/>
      <c r="V6" s="171"/>
      <c r="W6" s="171"/>
      <c r="X6" s="171"/>
      <c r="Y6" s="171"/>
      <c r="Z6" s="171"/>
      <c r="AA6" s="171"/>
      <c r="AB6" s="171"/>
      <c r="AC6" s="171"/>
      <c r="AD6" s="171"/>
      <c r="AE6" s="171"/>
      <c r="AF6" s="171"/>
      <c r="AG6" s="171"/>
      <c r="AH6" s="171"/>
      <c r="AI6" s="171"/>
      <c r="AJ6" s="171"/>
      <c r="AK6" s="228" t="s">
        <v>254</v>
      </c>
    </row>
    <row r="7" spans="1:37" ht="21.75" customHeight="1" x14ac:dyDescent="0.25">
      <c r="A7" s="430" t="s">
        <v>0</v>
      </c>
      <c r="B7" s="431"/>
      <c r="C7" s="431"/>
      <c r="D7" s="431"/>
      <c r="E7" s="442" t="s">
        <v>1</v>
      </c>
      <c r="F7" s="443"/>
      <c r="G7" s="152" t="s">
        <v>254</v>
      </c>
      <c r="H7" s="152" t="s">
        <v>254</v>
      </c>
      <c r="I7" s="152" t="s">
        <v>254</v>
      </c>
      <c r="J7" s="152" t="s">
        <v>254</v>
      </c>
      <c r="K7" s="152" t="s">
        <v>254</v>
      </c>
      <c r="L7" s="152" t="s">
        <v>254</v>
      </c>
      <c r="M7" s="152" t="s">
        <v>254</v>
      </c>
      <c r="N7" s="152" t="s">
        <v>254</v>
      </c>
      <c r="O7" s="152" t="s">
        <v>254</v>
      </c>
      <c r="P7" s="152" t="s">
        <v>254</v>
      </c>
      <c r="Q7" s="152" t="s">
        <v>254</v>
      </c>
      <c r="R7" s="152" t="s">
        <v>254</v>
      </c>
      <c r="S7" s="152" t="s">
        <v>254</v>
      </c>
      <c r="T7" s="152" t="s">
        <v>254</v>
      </c>
      <c r="U7" s="152" t="s">
        <v>254</v>
      </c>
      <c r="V7" s="152" t="s">
        <v>254</v>
      </c>
      <c r="W7" s="152" t="s">
        <v>254</v>
      </c>
      <c r="X7" s="152" t="s">
        <v>254</v>
      </c>
      <c r="Y7" s="152" t="s">
        <v>254</v>
      </c>
      <c r="Z7" s="152" t="s">
        <v>254</v>
      </c>
      <c r="AA7" s="152" t="s">
        <v>254</v>
      </c>
      <c r="AB7" s="152" t="s">
        <v>254</v>
      </c>
      <c r="AC7" s="152" t="s">
        <v>254</v>
      </c>
      <c r="AD7" s="152" t="s">
        <v>254</v>
      </c>
      <c r="AE7" s="152" t="s">
        <v>254</v>
      </c>
      <c r="AF7" s="152" t="s">
        <v>254</v>
      </c>
      <c r="AG7" s="152" t="s">
        <v>254</v>
      </c>
      <c r="AH7" s="152" t="s">
        <v>254</v>
      </c>
      <c r="AI7" s="152" t="s">
        <v>254</v>
      </c>
      <c r="AJ7" s="152" t="s">
        <v>254</v>
      </c>
      <c r="AK7" s="228" t="s">
        <v>254</v>
      </c>
    </row>
    <row r="8" spans="1:37" ht="46.5" customHeight="1" x14ac:dyDescent="0.25">
      <c r="A8" s="453" t="s">
        <v>2</v>
      </c>
      <c r="B8" s="453" t="s">
        <v>259</v>
      </c>
      <c r="C8" s="455" t="s">
        <v>260</v>
      </c>
      <c r="D8" s="453" t="s">
        <v>261</v>
      </c>
      <c r="E8" s="455" t="s">
        <v>6</v>
      </c>
      <c r="F8" s="453" t="s">
        <v>262</v>
      </c>
      <c r="G8" s="454" t="s">
        <v>263</v>
      </c>
      <c r="H8" s="454"/>
      <c r="I8" s="454"/>
      <c r="J8" s="452" t="s">
        <v>264</v>
      </c>
      <c r="K8" s="452"/>
      <c r="L8" s="452"/>
      <c r="M8" s="452"/>
      <c r="N8" s="257"/>
      <c r="O8" s="465" t="s">
        <v>265</v>
      </c>
      <c r="P8" s="465"/>
      <c r="Q8" s="465" t="s">
        <v>266</v>
      </c>
      <c r="R8" s="465"/>
      <c r="S8" s="465"/>
      <c r="T8" s="462" t="s">
        <v>267</v>
      </c>
      <c r="U8" s="463"/>
      <c r="V8" s="464"/>
      <c r="W8" s="257"/>
      <c r="X8" s="462" t="s">
        <v>268</v>
      </c>
      <c r="Y8" s="463"/>
      <c r="Z8" s="464"/>
      <c r="AA8" s="258"/>
      <c r="AB8" s="462" t="s">
        <v>269</v>
      </c>
      <c r="AC8" s="463"/>
      <c r="AD8" s="463"/>
      <c r="AE8" s="464"/>
      <c r="AF8" s="259"/>
      <c r="AG8" s="457" t="s">
        <v>270</v>
      </c>
      <c r="AH8" s="458"/>
      <c r="AI8" s="458"/>
      <c r="AJ8" s="459"/>
      <c r="AK8" s="444" t="s">
        <v>271</v>
      </c>
    </row>
    <row r="9" spans="1:37" ht="58.5" customHeight="1" thickBot="1" x14ac:dyDescent="0.3">
      <c r="A9" s="453"/>
      <c r="B9" s="453"/>
      <c r="C9" s="455"/>
      <c r="D9" s="453"/>
      <c r="E9" s="456"/>
      <c r="F9" s="453"/>
      <c r="G9" s="156" t="s">
        <v>272</v>
      </c>
      <c r="H9" s="157" t="s">
        <v>273</v>
      </c>
      <c r="I9" s="150" t="s">
        <v>274</v>
      </c>
      <c r="J9" s="158" t="s">
        <v>272</v>
      </c>
      <c r="K9" s="157" t="s">
        <v>273</v>
      </c>
      <c r="L9" s="157" t="s">
        <v>274</v>
      </c>
      <c r="M9" s="150" t="s">
        <v>275</v>
      </c>
      <c r="N9" s="159"/>
      <c r="O9" s="156" t="s">
        <v>273</v>
      </c>
      <c r="P9" s="150" t="s">
        <v>274</v>
      </c>
      <c r="Q9" s="158" t="s">
        <v>273</v>
      </c>
      <c r="R9" s="157" t="s">
        <v>274</v>
      </c>
      <c r="S9" s="150" t="s">
        <v>275</v>
      </c>
      <c r="T9" s="158" t="s">
        <v>273</v>
      </c>
      <c r="U9" s="157" t="s">
        <v>274</v>
      </c>
      <c r="V9" s="160" t="s">
        <v>275</v>
      </c>
      <c r="W9" s="161"/>
      <c r="X9" s="158" t="s">
        <v>273</v>
      </c>
      <c r="Y9" s="151" t="s">
        <v>274</v>
      </c>
      <c r="Z9" s="150" t="s">
        <v>276</v>
      </c>
      <c r="AA9" s="155"/>
      <c r="AB9" s="156" t="s">
        <v>272</v>
      </c>
      <c r="AC9" s="157" t="s">
        <v>273</v>
      </c>
      <c r="AD9" s="149" t="s">
        <v>274</v>
      </c>
      <c r="AE9" s="150" t="s">
        <v>276</v>
      </c>
      <c r="AF9" s="155"/>
      <c r="AG9" s="177" t="s">
        <v>272</v>
      </c>
      <c r="AH9" s="178" t="s">
        <v>273</v>
      </c>
      <c r="AI9" s="178" t="s">
        <v>274</v>
      </c>
      <c r="AJ9" s="179" t="s">
        <v>275</v>
      </c>
      <c r="AK9" s="445"/>
    </row>
    <row r="10" spans="1:37" ht="117" customHeight="1" x14ac:dyDescent="0.25">
      <c r="A10" s="460" t="s">
        <v>277</v>
      </c>
      <c r="B10" s="461" t="s">
        <v>278</v>
      </c>
      <c r="C10" s="231">
        <v>1</v>
      </c>
      <c r="D10" s="231" t="s">
        <v>279</v>
      </c>
      <c r="E10" s="232">
        <v>1</v>
      </c>
      <c r="F10" s="231" t="s">
        <v>280</v>
      </c>
      <c r="G10" s="233"/>
      <c r="H10" s="233"/>
      <c r="I10" s="233" t="s">
        <v>281</v>
      </c>
      <c r="J10" s="233"/>
      <c r="K10" s="233"/>
      <c r="L10" s="233"/>
      <c r="M10" s="233" t="s">
        <v>281</v>
      </c>
      <c r="N10" s="233"/>
      <c r="O10" s="233" t="s">
        <v>281</v>
      </c>
      <c r="P10" s="233"/>
      <c r="Q10" s="233"/>
      <c r="R10" s="233"/>
      <c r="S10" s="233" t="s">
        <v>281</v>
      </c>
      <c r="T10" s="233"/>
      <c r="U10" s="233"/>
      <c r="V10" s="233" t="s">
        <v>281</v>
      </c>
      <c r="W10" s="233"/>
      <c r="X10" s="233"/>
      <c r="Y10" s="233"/>
      <c r="Z10" s="233" t="s">
        <v>281</v>
      </c>
      <c r="AA10" s="233"/>
      <c r="AB10" s="233"/>
      <c r="AC10" s="233"/>
      <c r="AD10" s="233"/>
      <c r="AE10" s="233" t="s">
        <v>281</v>
      </c>
      <c r="AF10" s="233"/>
      <c r="AG10" s="233"/>
      <c r="AH10" s="233"/>
      <c r="AI10" s="233"/>
      <c r="AJ10" s="233" t="s">
        <v>281</v>
      </c>
      <c r="AK10" s="234" t="s">
        <v>282</v>
      </c>
    </row>
    <row r="11" spans="1:37" ht="163.5" customHeight="1" x14ac:dyDescent="0.25">
      <c r="A11" s="447"/>
      <c r="B11" s="450"/>
      <c r="C11" s="193">
        <v>2</v>
      </c>
      <c r="D11" s="193" t="s">
        <v>283</v>
      </c>
      <c r="E11" s="194">
        <v>2</v>
      </c>
      <c r="F11" s="193" t="s">
        <v>284</v>
      </c>
      <c r="G11" s="203"/>
      <c r="H11" s="203"/>
      <c r="I11" s="203" t="s">
        <v>281</v>
      </c>
      <c r="J11" s="203"/>
      <c r="K11" s="203"/>
      <c r="L11" s="203"/>
      <c r="M11" s="203" t="s">
        <v>281</v>
      </c>
      <c r="N11" s="203"/>
      <c r="O11" s="203" t="s">
        <v>281</v>
      </c>
      <c r="P11" s="203"/>
      <c r="Q11" s="203"/>
      <c r="R11" s="203"/>
      <c r="S11" s="203" t="s">
        <v>281</v>
      </c>
      <c r="T11" s="203"/>
      <c r="U11" s="203"/>
      <c r="V11" s="203" t="s">
        <v>281</v>
      </c>
      <c r="W11" s="203"/>
      <c r="X11" s="203"/>
      <c r="Y11" s="203"/>
      <c r="Z11" s="203" t="s">
        <v>281</v>
      </c>
      <c r="AA11" s="203"/>
      <c r="AB11" s="203"/>
      <c r="AC11" s="203"/>
      <c r="AD11" s="203"/>
      <c r="AE11" s="203" t="s">
        <v>281</v>
      </c>
      <c r="AF11" s="203"/>
      <c r="AG11" s="203"/>
      <c r="AH11" s="203"/>
      <c r="AI11" s="203"/>
      <c r="AJ11" s="203" t="s">
        <v>281</v>
      </c>
      <c r="AK11" s="235" t="s">
        <v>282</v>
      </c>
    </row>
    <row r="12" spans="1:37" ht="129.75" customHeight="1" x14ac:dyDescent="0.25">
      <c r="A12" s="447"/>
      <c r="B12" s="450"/>
      <c r="C12" s="193">
        <v>3</v>
      </c>
      <c r="D12" s="193" t="s">
        <v>285</v>
      </c>
      <c r="E12" s="194">
        <v>3</v>
      </c>
      <c r="F12" s="193" t="s">
        <v>286</v>
      </c>
      <c r="G12" s="203"/>
      <c r="H12" s="203"/>
      <c r="I12" s="203" t="s">
        <v>281</v>
      </c>
      <c r="J12" s="203"/>
      <c r="K12" s="203"/>
      <c r="L12" s="203"/>
      <c r="M12" s="203" t="s">
        <v>281</v>
      </c>
      <c r="N12" s="203"/>
      <c r="O12" s="203" t="s">
        <v>281</v>
      </c>
      <c r="P12" s="203"/>
      <c r="Q12" s="203"/>
      <c r="R12" s="203"/>
      <c r="S12" s="203" t="s">
        <v>281</v>
      </c>
      <c r="T12" s="203"/>
      <c r="U12" s="203"/>
      <c r="V12" s="203" t="s">
        <v>281</v>
      </c>
      <c r="W12" s="203"/>
      <c r="X12" s="203"/>
      <c r="Y12" s="203"/>
      <c r="Z12" s="203" t="s">
        <v>281</v>
      </c>
      <c r="AA12" s="203"/>
      <c r="AB12" s="203"/>
      <c r="AC12" s="203"/>
      <c r="AD12" s="203"/>
      <c r="AE12" s="203" t="s">
        <v>281</v>
      </c>
      <c r="AF12" s="203"/>
      <c r="AG12" s="203"/>
      <c r="AH12" s="203"/>
      <c r="AI12" s="203"/>
      <c r="AJ12" s="203" t="s">
        <v>281</v>
      </c>
      <c r="AK12" s="235" t="s">
        <v>282</v>
      </c>
    </row>
    <row r="13" spans="1:37" ht="165.75" customHeight="1" x14ac:dyDescent="0.25">
      <c r="A13" s="447"/>
      <c r="B13" s="450"/>
      <c r="C13" s="193">
        <v>4</v>
      </c>
      <c r="D13" s="193" t="s">
        <v>287</v>
      </c>
      <c r="E13" s="194">
        <v>4</v>
      </c>
      <c r="F13" s="193" t="s">
        <v>288</v>
      </c>
      <c r="G13" s="203"/>
      <c r="H13" s="203"/>
      <c r="I13" s="203" t="s">
        <v>281</v>
      </c>
      <c r="J13" s="203"/>
      <c r="K13" s="203"/>
      <c r="L13" s="203"/>
      <c r="M13" s="203" t="s">
        <v>281</v>
      </c>
      <c r="N13" s="203"/>
      <c r="O13" s="203" t="s">
        <v>281</v>
      </c>
      <c r="P13" s="203"/>
      <c r="Q13" s="203"/>
      <c r="R13" s="203"/>
      <c r="S13" s="203" t="s">
        <v>281</v>
      </c>
      <c r="T13" s="203"/>
      <c r="U13" s="203"/>
      <c r="V13" s="203" t="s">
        <v>281</v>
      </c>
      <c r="W13" s="203"/>
      <c r="X13" s="203"/>
      <c r="Y13" s="203"/>
      <c r="Z13" s="203" t="s">
        <v>281</v>
      </c>
      <c r="AA13" s="203"/>
      <c r="AB13" s="203"/>
      <c r="AC13" s="203"/>
      <c r="AD13" s="203"/>
      <c r="AE13" s="203" t="s">
        <v>281</v>
      </c>
      <c r="AF13" s="203"/>
      <c r="AG13" s="203"/>
      <c r="AH13" s="203"/>
      <c r="AI13" s="203"/>
      <c r="AJ13" s="203" t="s">
        <v>281</v>
      </c>
      <c r="AK13" s="235" t="s">
        <v>282</v>
      </c>
    </row>
    <row r="14" spans="1:37" ht="132" customHeight="1" thickBot="1" x14ac:dyDescent="0.3">
      <c r="A14" s="448"/>
      <c r="B14" s="451"/>
      <c r="C14" s="195">
        <v>6</v>
      </c>
      <c r="D14" s="195" t="s">
        <v>289</v>
      </c>
      <c r="E14" s="196">
        <v>6</v>
      </c>
      <c r="F14" s="195" t="s">
        <v>290</v>
      </c>
      <c r="G14" s="204"/>
      <c r="H14" s="204"/>
      <c r="I14" s="204" t="s">
        <v>281</v>
      </c>
      <c r="J14" s="204"/>
      <c r="K14" s="204"/>
      <c r="L14" s="204"/>
      <c r="M14" s="204" t="s">
        <v>281</v>
      </c>
      <c r="N14" s="204"/>
      <c r="O14" s="204" t="s">
        <v>281</v>
      </c>
      <c r="P14" s="204"/>
      <c r="Q14" s="204"/>
      <c r="R14" s="204"/>
      <c r="S14" s="204" t="s">
        <v>281</v>
      </c>
      <c r="T14" s="204"/>
      <c r="U14" s="204"/>
      <c r="V14" s="204" t="s">
        <v>281</v>
      </c>
      <c r="W14" s="204"/>
      <c r="X14" s="204"/>
      <c r="Y14" s="204"/>
      <c r="Z14" s="204" t="s">
        <v>281</v>
      </c>
      <c r="AA14" s="204"/>
      <c r="AB14" s="204"/>
      <c r="AC14" s="204"/>
      <c r="AD14" s="204"/>
      <c r="AE14" s="204" t="s">
        <v>281</v>
      </c>
      <c r="AF14" s="204"/>
      <c r="AG14" s="204"/>
      <c r="AH14" s="204"/>
      <c r="AI14" s="204"/>
      <c r="AJ14" s="204" t="s">
        <v>281</v>
      </c>
      <c r="AK14" s="236" t="s">
        <v>282</v>
      </c>
    </row>
    <row r="15" spans="1:37" ht="149.25" customHeight="1" x14ac:dyDescent="0.25">
      <c r="A15" s="446" t="s">
        <v>291</v>
      </c>
      <c r="B15" s="449" t="s">
        <v>292</v>
      </c>
      <c r="C15" s="191">
        <v>1</v>
      </c>
      <c r="D15" s="192" t="s">
        <v>293</v>
      </c>
      <c r="E15" s="192">
        <v>1</v>
      </c>
      <c r="F15" s="191" t="s">
        <v>294</v>
      </c>
      <c r="G15" s="205" t="s">
        <v>254</v>
      </c>
      <c r="H15" s="205" t="s">
        <v>281</v>
      </c>
      <c r="I15" s="205" t="s">
        <v>254</v>
      </c>
      <c r="J15" s="205" t="s">
        <v>254</v>
      </c>
      <c r="K15" s="205" t="s">
        <v>254</v>
      </c>
      <c r="L15" s="205" t="s">
        <v>254</v>
      </c>
      <c r="M15" s="205" t="s">
        <v>281</v>
      </c>
      <c r="N15" s="205" t="s">
        <v>254</v>
      </c>
      <c r="O15" s="206" t="s">
        <v>281</v>
      </c>
      <c r="P15" s="206" t="s">
        <v>254</v>
      </c>
      <c r="Q15" s="206"/>
      <c r="R15" s="206"/>
      <c r="S15" s="205" t="s">
        <v>281</v>
      </c>
      <c r="T15" s="206" t="s">
        <v>254</v>
      </c>
      <c r="U15" s="206" t="s">
        <v>281</v>
      </c>
      <c r="V15" s="206"/>
      <c r="W15" s="205" t="s">
        <v>254</v>
      </c>
      <c r="X15" s="205" t="s">
        <v>254</v>
      </c>
      <c r="Y15" s="205" t="s">
        <v>281</v>
      </c>
      <c r="Z15" s="205"/>
      <c r="AA15" s="206" t="s">
        <v>254</v>
      </c>
      <c r="AB15" s="205" t="s">
        <v>254</v>
      </c>
      <c r="AC15" s="205" t="s">
        <v>254</v>
      </c>
      <c r="AD15" s="205" t="s">
        <v>281</v>
      </c>
      <c r="AE15" s="205" t="s">
        <v>254</v>
      </c>
      <c r="AF15" s="206" t="s">
        <v>254</v>
      </c>
      <c r="AG15" s="205" t="s">
        <v>254</v>
      </c>
      <c r="AH15" s="205" t="s">
        <v>254</v>
      </c>
      <c r="AI15" s="205" t="s">
        <v>254</v>
      </c>
      <c r="AJ15" s="205" t="s">
        <v>281</v>
      </c>
      <c r="AK15" s="237" t="s">
        <v>295</v>
      </c>
    </row>
    <row r="16" spans="1:37" ht="154.5" customHeight="1" x14ac:dyDescent="0.25">
      <c r="A16" s="447"/>
      <c r="B16" s="450"/>
      <c r="C16" s="193">
        <v>2</v>
      </c>
      <c r="D16" s="194" t="s">
        <v>296</v>
      </c>
      <c r="E16" s="194">
        <v>2</v>
      </c>
      <c r="F16" s="193" t="s">
        <v>297</v>
      </c>
      <c r="G16" s="203"/>
      <c r="H16" s="203" t="s">
        <v>281</v>
      </c>
      <c r="I16" s="203"/>
      <c r="J16" s="203"/>
      <c r="K16" s="203"/>
      <c r="L16" s="203"/>
      <c r="M16" s="203" t="s">
        <v>281</v>
      </c>
      <c r="N16" s="203"/>
      <c r="O16" s="203" t="s">
        <v>281</v>
      </c>
      <c r="P16" s="203"/>
      <c r="Q16" s="203"/>
      <c r="R16" s="203"/>
      <c r="S16" s="203" t="s">
        <v>281</v>
      </c>
      <c r="T16" s="203"/>
      <c r="U16" s="203" t="s">
        <v>281</v>
      </c>
      <c r="V16" s="203"/>
      <c r="W16" s="203"/>
      <c r="X16" s="203"/>
      <c r="Y16" s="203"/>
      <c r="Z16" s="203" t="s">
        <v>281</v>
      </c>
      <c r="AA16" s="203"/>
      <c r="AB16" s="203"/>
      <c r="AC16" s="203"/>
      <c r="AD16" s="203" t="s">
        <v>281</v>
      </c>
      <c r="AE16" s="203"/>
      <c r="AF16" s="203"/>
      <c r="AG16" s="203"/>
      <c r="AH16" s="203"/>
      <c r="AI16" s="203"/>
      <c r="AJ16" s="203" t="s">
        <v>281</v>
      </c>
      <c r="AK16" s="235" t="s">
        <v>298</v>
      </c>
    </row>
    <row r="17" spans="1:37" ht="133.5" customHeight="1" thickBot="1" x14ac:dyDescent="0.3">
      <c r="A17" s="448"/>
      <c r="B17" s="451"/>
      <c r="C17" s="195">
        <v>3</v>
      </c>
      <c r="D17" s="196" t="s">
        <v>299</v>
      </c>
      <c r="E17" s="196">
        <v>3</v>
      </c>
      <c r="F17" s="195" t="s">
        <v>300</v>
      </c>
      <c r="G17" s="207" t="s">
        <v>254</v>
      </c>
      <c r="H17" s="207" t="s">
        <v>281</v>
      </c>
      <c r="I17" s="207" t="s">
        <v>254</v>
      </c>
      <c r="J17" s="207" t="s">
        <v>254</v>
      </c>
      <c r="K17" s="207" t="s">
        <v>254</v>
      </c>
      <c r="L17" s="207" t="s">
        <v>254</v>
      </c>
      <c r="M17" s="207" t="s">
        <v>281</v>
      </c>
      <c r="N17" s="207" t="s">
        <v>254</v>
      </c>
      <c r="O17" s="208" t="s">
        <v>281</v>
      </c>
      <c r="P17" s="208" t="s">
        <v>254</v>
      </c>
      <c r="Q17" s="208"/>
      <c r="R17" s="208"/>
      <c r="S17" s="207" t="s">
        <v>281</v>
      </c>
      <c r="T17" s="208" t="s">
        <v>254</v>
      </c>
      <c r="U17" s="208" t="s">
        <v>281</v>
      </c>
      <c r="V17" s="208"/>
      <c r="W17" s="207" t="s">
        <v>254</v>
      </c>
      <c r="X17" s="207" t="s">
        <v>254</v>
      </c>
      <c r="Y17" s="207" t="s">
        <v>281</v>
      </c>
      <c r="Z17" s="207"/>
      <c r="AA17" s="208" t="s">
        <v>254</v>
      </c>
      <c r="AB17" s="207" t="s">
        <v>254</v>
      </c>
      <c r="AC17" s="207" t="s">
        <v>254</v>
      </c>
      <c r="AD17" s="207" t="s">
        <v>281</v>
      </c>
      <c r="AE17" s="207" t="s">
        <v>254</v>
      </c>
      <c r="AF17" s="208" t="s">
        <v>254</v>
      </c>
      <c r="AG17" s="207" t="s">
        <v>254</v>
      </c>
      <c r="AH17" s="207" t="s">
        <v>254</v>
      </c>
      <c r="AI17" s="207" t="s">
        <v>254</v>
      </c>
      <c r="AJ17" s="207" t="s">
        <v>281</v>
      </c>
      <c r="AK17" s="236" t="s">
        <v>295</v>
      </c>
    </row>
    <row r="18" spans="1:37" ht="91.5" customHeight="1" x14ac:dyDescent="0.25">
      <c r="A18" s="446" t="s">
        <v>301</v>
      </c>
      <c r="B18" s="449" t="s">
        <v>86</v>
      </c>
      <c r="C18" s="191">
        <v>1</v>
      </c>
      <c r="D18" s="192" t="s">
        <v>302</v>
      </c>
      <c r="E18" s="192">
        <v>1</v>
      </c>
      <c r="F18" s="191" t="s">
        <v>303</v>
      </c>
      <c r="G18" s="202"/>
      <c r="H18" s="202"/>
      <c r="I18" s="202" t="s">
        <v>281</v>
      </c>
      <c r="J18" s="202"/>
      <c r="K18" s="202"/>
      <c r="L18" s="202"/>
      <c r="M18" s="202" t="s">
        <v>281</v>
      </c>
      <c r="N18" s="202"/>
      <c r="O18" s="202" t="s">
        <v>281</v>
      </c>
      <c r="P18" s="202"/>
      <c r="Q18" s="202"/>
      <c r="R18" s="202"/>
      <c r="S18" s="202" t="s">
        <v>281</v>
      </c>
      <c r="T18" s="202"/>
      <c r="U18" s="202"/>
      <c r="V18" s="202" t="s">
        <v>281</v>
      </c>
      <c r="W18" s="202"/>
      <c r="X18" s="202"/>
      <c r="Y18" s="202"/>
      <c r="Z18" s="202" t="s">
        <v>281</v>
      </c>
      <c r="AA18" s="202"/>
      <c r="AB18" s="202"/>
      <c r="AC18" s="202"/>
      <c r="AD18" s="202"/>
      <c r="AE18" s="202" t="s">
        <v>281</v>
      </c>
      <c r="AF18" s="202"/>
      <c r="AG18" s="202"/>
      <c r="AH18" s="202"/>
      <c r="AI18" s="202"/>
      <c r="AJ18" s="202" t="s">
        <v>281</v>
      </c>
      <c r="AK18" s="237" t="s">
        <v>282</v>
      </c>
    </row>
    <row r="19" spans="1:37" ht="131.25" customHeight="1" x14ac:dyDescent="0.25">
      <c r="A19" s="447"/>
      <c r="B19" s="450"/>
      <c r="C19" s="193">
        <v>2</v>
      </c>
      <c r="D19" s="194" t="s">
        <v>304</v>
      </c>
      <c r="E19" s="194">
        <v>2</v>
      </c>
      <c r="F19" s="193" t="s">
        <v>305</v>
      </c>
      <c r="G19" s="203"/>
      <c r="H19" s="203"/>
      <c r="I19" s="203" t="s">
        <v>281</v>
      </c>
      <c r="J19" s="203"/>
      <c r="K19" s="203"/>
      <c r="L19" s="203"/>
      <c r="M19" s="203" t="s">
        <v>281</v>
      </c>
      <c r="N19" s="203"/>
      <c r="O19" s="203" t="s">
        <v>281</v>
      </c>
      <c r="P19" s="203"/>
      <c r="Q19" s="203"/>
      <c r="R19" s="203"/>
      <c r="S19" s="203" t="s">
        <v>281</v>
      </c>
      <c r="T19" s="203"/>
      <c r="U19" s="203"/>
      <c r="V19" s="203" t="s">
        <v>281</v>
      </c>
      <c r="W19" s="203"/>
      <c r="X19" s="203"/>
      <c r="Y19" s="203"/>
      <c r="Z19" s="203" t="s">
        <v>281</v>
      </c>
      <c r="AA19" s="203"/>
      <c r="AB19" s="203"/>
      <c r="AC19" s="203"/>
      <c r="AD19" s="203"/>
      <c r="AE19" s="203" t="s">
        <v>281</v>
      </c>
      <c r="AF19" s="203"/>
      <c r="AG19" s="203"/>
      <c r="AH19" s="203"/>
      <c r="AI19" s="203"/>
      <c r="AJ19" s="203" t="s">
        <v>281</v>
      </c>
      <c r="AK19" s="235" t="s">
        <v>282</v>
      </c>
    </row>
    <row r="20" spans="1:37" ht="129" customHeight="1" thickBot="1" x14ac:dyDescent="0.3">
      <c r="A20" s="448"/>
      <c r="B20" s="451"/>
      <c r="C20" s="195">
        <v>3</v>
      </c>
      <c r="D20" s="196" t="s">
        <v>306</v>
      </c>
      <c r="E20" s="196">
        <v>3</v>
      </c>
      <c r="F20" s="195" t="s">
        <v>307</v>
      </c>
      <c r="G20" s="204"/>
      <c r="H20" s="204"/>
      <c r="I20" s="204" t="s">
        <v>281</v>
      </c>
      <c r="J20" s="204"/>
      <c r="K20" s="204"/>
      <c r="L20" s="204"/>
      <c r="M20" s="204" t="s">
        <v>281</v>
      </c>
      <c r="N20" s="204"/>
      <c r="O20" s="204" t="s">
        <v>281</v>
      </c>
      <c r="P20" s="204"/>
      <c r="Q20" s="204"/>
      <c r="R20" s="204"/>
      <c r="S20" s="204" t="s">
        <v>281</v>
      </c>
      <c r="T20" s="204"/>
      <c r="U20" s="204"/>
      <c r="V20" s="204" t="s">
        <v>281</v>
      </c>
      <c r="W20" s="204"/>
      <c r="X20" s="204"/>
      <c r="Y20" s="204"/>
      <c r="Z20" s="204" t="s">
        <v>281</v>
      </c>
      <c r="AA20" s="204"/>
      <c r="AB20" s="204"/>
      <c r="AC20" s="204"/>
      <c r="AD20" s="204"/>
      <c r="AE20" s="204" t="s">
        <v>281</v>
      </c>
      <c r="AF20" s="204"/>
      <c r="AG20" s="204"/>
      <c r="AH20" s="204"/>
      <c r="AI20" s="204"/>
      <c r="AJ20" s="204" t="s">
        <v>281</v>
      </c>
      <c r="AK20" s="236" t="s">
        <v>282</v>
      </c>
    </row>
    <row r="21" spans="1:37" ht="135.75" customHeight="1" x14ac:dyDescent="0.25">
      <c r="A21" s="446" t="s">
        <v>308</v>
      </c>
      <c r="B21" s="449" t="s">
        <v>309</v>
      </c>
      <c r="C21" s="191">
        <v>1</v>
      </c>
      <c r="D21" s="192" t="s">
        <v>310</v>
      </c>
      <c r="E21" s="192">
        <v>1</v>
      </c>
      <c r="F21" s="191" t="s">
        <v>311</v>
      </c>
      <c r="G21" s="202"/>
      <c r="H21" s="202"/>
      <c r="I21" s="202" t="s">
        <v>281</v>
      </c>
      <c r="J21" s="202"/>
      <c r="K21" s="202"/>
      <c r="L21" s="202"/>
      <c r="M21" s="202" t="s">
        <v>281</v>
      </c>
      <c r="N21" s="202"/>
      <c r="O21" s="202" t="s">
        <v>281</v>
      </c>
      <c r="P21" s="202"/>
      <c r="Q21" s="202"/>
      <c r="R21" s="202"/>
      <c r="S21" s="202" t="s">
        <v>281</v>
      </c>
      <c r="T21" s="202"/>
      <c r="U21" s="202"/>
      <c r="V21" s="202" t="s">
        <v>281</v>
      </c>
      <c r="W21" s="202"/>
      <c r="X21" s="202"/>
      <c r="Y21" s="202"/>
      <c r="Z21" s="202" t="s">
        <v>281</v>
      </c>
      <c r="AA21" s="202"/>
      <c r="AB21" s="202"/>
      <c r="AC21" s="202"/>
      <c r="AD21" s="202"/>
      <c r="AE21" s="202" t="s">
        <v>281</v>
      </c>
      <c r="AF21" s="202"/>
      <c r="AG21" s="202"/>
      <c r="AH21" s="202"/>
      <c r="AI21" s="202"/>
      <c r="AJ21" s="202" t="s">
        <v>281</v>
      </c>
      <c r="AK21" s="237" t="s">
        <v>282</v>
      </c>
    </row>
    <row r="22" spans="1:37" ht="170.25" customHeight="1" x14ac:dyDescent="0.25">
      <c r="A22" s="447"/>
      <c r="B22" s="450"/>
      <c r="C22" s="193">
        <v>2</v>
      </c>
      <c r="D22" s="194" t="s">
        <v>287</v>
      </c>
      <c r="E22" s="194">
        <v>2</v>
      </c>
      <c r="F22" s="193" t="s">
        <v>288</v>
      </c>
      <c r="G22" s="203"/>
      <c r="H22" s="203"/>
      <c r="I22" s="203" t="s">
        <v>281</v>
      </c>
      <c r="J22" s="203"/>
      <c r="K22" s="203"/>
      <c r="L22" s="203"/>
      <c r="M22" s="203" t="s">
        <v>281</v>
      </c>
      <c r="N22" s="203"/>
      <c r="O22" s="203" t="s">
        <v>281</v>
      </c>
      <c r="P22" s="203"/>
      <c r="Q22" s="203"/>
      <c r="R22" s="203"/>
      <c r="S22" s="203" t="s">
        <v>281</v>
      </c>
      <c r="T22" s="203"/>
      <c r="U22" s="203"/>
      <c r="V22" s="203" t="s">
        <v>281</v>
      </c>
      <c r="W22" s="203"/>
      <c r="X22" s="203"/>
      <c r="Y22" s="203"/>
      <c r="Z22" s="203" t="s">
        <v>281</v>
      </c>
      <c r="AA22" s="203"/>
      <c r="AB22" s="203"/>
      <c r="AC22" s="203"/>
      <c r="AD22" s="203"/>
      <c r="AE22" s="203" t="s">
        <v>281</v>
      </c>
      <c r="AF22" s="203"/>
      <c r="AG22" s="203"/>
      <c r="AH22" s="203"/>
      <c r="AI22" s="203"/>
      <c r="AJ22" s="203" t="s">
        <v>281</v>
      </c>
      <c r="AK22" s="235" t="s">
        <v>282</v>
      </c>
    </row>
    <row r="23" spans="1:37" ht="178.5" customHeight="1" x14ac:dyDescent="0.25">
      <c r="A23" s="447"/>
      <c r="B23" s="450"/>
      <c r="C23" s="193">
        <v>3</v>
      </c>
      <c r="D23" s="194" t="s">
        <v>312</v>
      </c>
      <c r="E23" s="194">
        <v>3</v>
      </c>
      <c r="F23" s="193" t="s">
        <v>313</v>
      </c>
      <c r="G23" s="203"/>
      <c r="H23" s="203"/>
      <c r="I23" s="203" t="s">
        <v>281</v>
      </c>
      <c r="J23" s="203"/>
      <c r="K23" s="203"/>
      <c r="L23" s="203"/>
      <c r="M23" s="203" t="s">
        <v>281</v>
      </c>
      <c r="N23" s="203"/>
      <c r="O23" s="203" t="s">
        <v>281</v>
      </c>
      <c r="P23" s="203"/>
      <c r="Q23" s="203"/>
      <c r="R23" s="203"/>
      <c r="S23" s="203" t="s">
        <v>281</v>
      </c>
      <c r="T23" s="203"/>
      <c r="U23" s="203"/>
      <c r="V23" s="203" t="s">
        <v>281</v>
      </c>
      <c r="W23" s="203"/>
      <c r="X23" s="203"/>
      <c r="Y23" s="203"/>
      <c r="Z23" s="203" t="s">
        <v>281</v>
      </c>
      <c r="AA23" s="203"/>
      <c r="AB23" s="203"/>
      <c r="AC23" s="203"/>
      <c r="AD23" s="203"/>
      <c r="AE23" s="203" t="s">
        <v>281</v>
      </c>
      <c r="AF23" s="203"/>
      <c r="AG23" s="203"/>
      <c r="AH23" s="203"/>
      <c r="AI23" s="203"/>
      <c r="AJ23" s="203" t="s">
        <v>281</v>
      </c>
      <c r="AK23" s="235" t="s">
        <v>282</v>
      </c>
    </row>
    <row r="24" spans="1:37" ht="128.25" customHeight="1" x14ac:dyDescent="0.25">
      <c r="A24" s="447"/>
      <c r="B24" s="450"/>
      <c r="C24" s="193">
        <v>4</v>
      </c>
      <c r="D24" s="194" t="s">
        <v>314</v>
      </c>
      <c r="E24" s="194">
        <v>4</v>
      </c>
      <c r="F24" s="193" t="s">
        <v>315</v>
      </c>
      <c r="G24" s="203"/>
      <c r="H24" s="203"/>
      <c r="I24" s="203" t="s">
        <v>281</v>
      </c>
      <c r="J24" s="203"/>
      <c r="K24" s="203"/>
      <c r="L24" s="203"/>
      <c r="M24" s="203" t="s">
        <v>281</v>
      </c>
      <c r="N24" s="203"/>
      <c r="O24" s="203" t="s">
        <v>281</v>
      </c>
      <c r="P24" s="203"/>
      <c r="Q24" s="203"/>
      <c r="R24" s="203"/>
      <c r="S24" s="203" t="s">
        <v>281</v>
      </c>
      <c r="T24" s="203"/>
      <c r="U24" s="203"/>
      <c r="V24" s="203" t="s">
        <v>281</v>
      </c>
      <c r="W24" s="203"/>
      <c r="X24" s="203"/>
      <c r="Y24" s="203"/>
      <c r="Z24" s="203" t="s">
        <v>281</v>
      </c>
      <c r="AA24" s="203"/>
      <c r="AB24" s="203"/>
      <c r="AC24" s="203"/>
      <c r="AD24" s="203"/>
      <c r="AE24" s="203" t="s">
        <v>281</v>
      </c>
      <c r="AF24" s="203"/>
      <c r="AG24" s="203"/>
      <c r="AH24" s="203"/>
      <c r="AI24" s="203"/>
      <c r="AJ24" s="203" t="s">
        <v>281</v>
      </c>
      <c r="AK24" s="235" t="s">
        <v>282</v>
      </c>
    </row>
    <row r="25" spans="1:37" ht="104.25" customHeight="1" thickBot="1" x14ac:dyDescent="0.3">
      <c r="A25" s="448"/>
      <c r="B25" s="451"/>
      <c r="C25" s="195">
        <v>5</v>
      </c>
      <c r="D25" s="196" t="s">
        <v>316</v>
      </c>
      <c r="E25" s="196">
        <v>5</v>
      </c>
      <c r="F25" s="195" t="s">
        <v>317</v>
      </c>
      <c r="G25" s="204"/>
      <c r="H25" s="204"/>
      <c r="I25" s="204" t="s">
        <v>281</v>
      </c>
      <c r="J25" s="204"/>
      <c r="K25" s="204"/>
      <c r="L25" s="204"/>
      <c r="M25" s="204" t="s">
        <v>281</v>
      </c>
      <c r="N25" s="204"/>
      <c r="O25" s="204" t="s">
        <v>281</v>
      </c>
      <c r="P25" s="204"/>
      <c r="Q25" s="204"/>
      <c r="R25" s="204"/>
      <c r="S25" s="204" t="s">
        <v>281</v>
      </c>
      <c r="T25" s="204"/>
      <c r="U25" s="204"/>
      <c r="V25" s="204" t="s">
        <v>281</v>
      </c>
      <c r="W25" s="204"/>
      <c r="X25" s="204"/>
      <c r="Y25" s="204"/>
      <c r="Z25" s="204" t="s">
        <v>281</v>
      </c>
      <c r="AA25" s="204"/>
      <c r="AB25" s="204"/>
      <c r="AC25" s="204"/>
      <c r="AD25" s="204"/>
      <c r="AE25" s="204" t="s">
        <v>281</v>
      </c>
      <c r="AF25" s="204"/>
      <c r="AG25" s="204"/>
      <c r="AH25" s="204"/>
      <c r="AI25" s="204"/>
      <c r="AJ25" s="204" t="s">
        <v>281</v>
      </c>
      <c r="AK25" s="236" t="s">
        <v>282</v>
      </c>
    </row>
    <row r="26" spans="1:37" ht="163.5" customHeight="1" x14ac:dyDescent="0.25">
      <c r="A26" s="446" t="s">
        <v>318</v>
      </c>
      <c r="B26" s="449" t="s">
        <v>319</v>
      </c>
      <c r="C26" s="191">
        <v>1</v>
      </c>
      <c r="D26" s="191" t="s">
        <v>320</v>
      </c>
      <c r="E26" s="192">
        <v>1</v>
      </c>
      <c r="F26" s="191" t="s">
        <v>321</v>
      </c>
      <c r="G26" s="202"/>
      <c r="H26" s="202" t="s">
        <v>281</v>
      </c>
      <c r="I26" s="202"/>
      <c r="J26" s="202"/>
      <c r="K26" s="202"/>
      <c r="L26" s="202"/>
      <c r="M26" s="202" t="s">
        <v>281</v>
      </c>
      <c r="N26" s="202"/>
      <c r="O26" s="202" t="s">
        <v>281</v>
      </c>
      <c r="P26" s="202"/>
      <c r="Q26" s="202"/>
      <c r="R26" s="202"/>
      <c r="S26" s="202" t="s">
        <v>281</v>
      </c>
      <c r="T26" s="202"/>
      <c r="U26" s="202" t="s">
        <v>281</v>
      </c>
      <c r="V26" s="202"/>
      <c r="W26" s="202"/>
      <c r="X26" s="202"/>
      <c r="Y26" s="202"/>
      <c r="Z26" s="202" t="s">
        <v>281</v>
      </c>
      <c r="AA26" s="202"/>
      <c r="AB26" s="202"/>
      <c r="AC26" s="202"/>
      <c r="AD26" s="202" t="s">
        <v>281</v>
      </c>
      <c r="AE26" s="202"/>
      <c r="AF26" s="202"/>
      <c r="AG26" s="202"/>
      <c r="AH26" s="202"/>
      <c r="AI26" s="202"/>
      <c r="AJ26" s="202" t="s">
        <v>281</v>
      </c>
      <c r="AK26" s="237" t="s">
        <v>322</v>
      </c>
    </row>
    <row r="27" spans="1:37" ht="83.25" customHeight="1" thickBot="1" x14ac:dyDescent="0.3">
      <c r="A27" s="448"/>
      <c r="B27" s="451"/>
      <c r="C27" s="195">
        <v>2</v>
      </c>
      <c r="D27" s="195" t="s">
        <v>323</v>
      </c>
      <c r="E27" s="196">
        <v>2</v>
      </c>
      <c r="F27" s="195" t="s">
        <v>324</v>
      </c>
      <c r="G27" s="204"/>
      <c r="H27" s="204"/>
      <c r="I27" s="204" t="s">
        <v>281</v>
      </c>
      <c r="J27" s="204"/>
      <c r="K27" s="204"/>
      <c r="L27" s="204"/>
      <c r="M27" s="204" t="s">
        <v>281</v>
      </c>
      <c r="N27" s="204"/>
      <c r="O27" s="204" t="s">
        <v>281</v>
      </c>
      <c r="P27" s="204"/>
      <c r="Q27" s="204"/>
      <c r="R27" s="204"/>
      <c r="S27" s="204" t="s">
        <v>281</v>
      </c>
      <c r="T27" s="204"/>
      <c r="U27" s="204"/>
      <c r="V27" s="204" t="s">
        <v>281</v>
      </c>
      <c r="W27" s="204"/>
      <c r="X27" s="204"/>
      <c r="Y27" s="204"/>
      <c r="Z27" s="204" t="s">
        <v>281</v>
      </c>
      <c r="AA27" s="204"/>
      <c r="AB27" s="204"/>
      <c r="AC27" s="204"/>
      <c r="AD27" s="204"/>
      <c r="AE27" s="204" t="s">
        <v>281</v>
      </c>
      <c r="AF27" s="204"/>
      <c r="AG27" s="204"/>
      <c r="AH27" s="204"/>
      <c r="AI27" s="204"/>
      <c r="AJ27" s="204" t="s">
        <v>281</v>
      </c>
      <c r="AK27" s="236" t="s">
        <v>282</v>
      </c>
    </row>
    <row r="28" spans="1:37" ht="108.75" customHeight="1" x14ac:dyDescent="0.25">
      <c r="A28" s="466" t="s">
        <v>325</v>
      </c>
      <c r="B28" s="469" t="s">
        <v>326</v>
      </c>
      <c r="C28" s="188">
        <v>1</v>
      </c>
      <c r="D28" s="189" t="s">
        <v>115</v>
      </c>
      <c r="E28" s="189">
        <v>1</v>
      </c>
      <c r="F28" s="260" t="s">
        <v>327</v>
      </c>
      <c r="G28" s="202"/>
      <c r="H28" s="202"/>
      <c r="I28" s="202" t="s">
        <v>281</v>
      </c>
      <c r="J28" s="202"/>
      <c r="K28" s="202"/>
      <c r="L28" s="202"/>
      <c r="M28" s="202" t="s">
        <v>281</v>
      </c>
      <c r="N28" s="202"/>
      <c r="O28" s="202" t="s">
        <v>281</v>
      </c>
      <c r="P28" s="202"/>
      <c r="Q28" s="202"/>
      <c r="R28" s="202"/>
      <c r="S28" s="202" t="s">
        <v>281</v>
      </c>
      <c r="T28" s="202"/>
      <c r="U28" s="202"/>
      <c r="V28" s="202" t="s">
        <v>281</v>
      </c>
      <c r="W28" s="202"/>
      <c r="X28" s="202"/>
      <c r="Y28" s="202"/>
      <c r="Z28" s="202" t="s">
        <v>281</v>
      </c>
      <c r="AA28" s="202"/>
      <c r="AB28" s="202"/>
      <c r="AC28" s="202"/>
      <c r="AD28" s="202"/>
      <c r="AE28" s="202" t="s">
        <v>281</v>
      </c>
      <c r="AF28" s="202"/>
      <c r="AG28" s="202"/>
      <c r="AH28" s="202"/>
      <c r="AI28" s="202"/>
      <c r="AJ28" s="202" t="s">
        <v>281</v>
      </c>
      <c r="AK28" s="237" t="s">
        <v>282</v>
      </c>
    </row>
    <row r="29" spans="1:37" ht="125.25" customHeight="1" x14ac:dyDescent="0.25">
      <c r="A29" s="467"/>
      <c r="B29" s="470"/>
      <c r="C29" s="187">
        <v>2</v>
      </c>
      <c r="D29" s="185" t="s">
        <v>328</v>
      </c>
      <c r="E29" s="185">
        <v>2</v>
      </c>
      <c r="F29" s="261" t="s">
        <v>329</v>
      </c>
      <c r="G29" s="203"/>
      <c r="H29" s="203"/>
      <c r="I29" s="203" t="s">
        <v>281</v>
      </c>
      <c r="J29" s="203"/>
      <c r="K29" s="203"/>
      <c r="L29" s="203"/>
      <c r="M29" s="203" t="s">
        <v>281</v>
      </c>
      <c r="N29" s="203"/>
      <c r="O29" s="203" t="s">
        <v>281</v>
      </c>
      <c r="P29" s="203"/>
      <c r="Q29" s="203"/>
      <c r="R29" s="203"/>
      <c r="S29" s="203" t="s">
        <v>281</v>
      </c>
      <c r="T29" s="203"/>
      <c r="U29" s="203"/>
      <c r="V29" s="203" t="s">
        <v>281</v>
      </c>
      <c r="W29" s="203"/>
      <c r="X29" s="203"/>
      <c r="Y29" s="203"/>
      <c r="Z29" s="203" t="s">
        <v>281</v>
      </c>
      <c r="AA29" s="203"/>
      <c r="AB29" s="203"/>
      <c r="AC29" s="203"/>
      <c r="AD29" s="203"/>
      <c r="AE29" s="203" t="s">
        <v>281</v>
      </c>
      <c r="AF29" s="203"/>
      <c r="AG29" s="203"/>
      <c r="AH29" s="203"/>
      <c r="AI29" s="203"/>
      <c r="AJ29" s="203" t="s">
        <v>281</v>
      </c>
      <c r="AK29" s="235" t="s">
        <v>282</v>
      </c>
    </row>
    <row r="30" spans="1:37" ht="96.75" customHeight="1" x14ac:dyDescent="0.25">
      <c r="A30" s="467"/>
      <c r="B30" s="470"/>
      <c r="C30" s="187">
        <v>3</v>
      </c>
      <c r="D30" s="185" t="s">
        <v>330</v>
      </c>
      <c r="E30" s="185">
        <v>3</v>
      </c>
      <c r="F30" s="261" t="s">
        <v>331</v>
      </c>
      <c r="G30" s="203"/>
      <c r="H30" s="203"/>
      <c r="I30" s="203" t="s">
        <v>281</v>
      </c>
      <c r="J30" s="203"/>
      <c r="K30" s="203"/>
      <c r="L30" s="203"/>
      <c r="M30" s="203" t="s">
        <v>281</v>
      </c>
      <c r="N30" s="203"/>
      <c r="O30" s="203" t="s">
        <v>281</v>
      </c>
      <c r="P30" s="203"/>
      <c r="Q30" s="203"/>
      <c r="R30" s="203"/>
      <c r="S30" s="203" t="s">
        <v>281</v>
      </c>
      <c r="T30" s="203"/>
      <c r="U30" s="203"/>
      <c r="V30" s="203" t="s">
        <v>281</v>
      </c>
      <c r="W30" s="203"/>
      <c r="X30" s="203"/>
      <c r="Y30" s="203"/>
      <c r="Z30" s="203" t="s">
        <v>281</v>
      </c>
      <c r="AA30" s="203"/>
      <c r="AB30" s="203"/>
      <c r="AC30" s="203"/>
      <c r="AD30" s="203"/>
      <c r="AE30" s="203" t="s">
        <v>281</v>
      </c>
      <c r="AF30" s="203"/>
      <c r="AG30" s="203"/>
      <c r="AH30" s="203"/>
      <c r="AI30" s="203"/>
      <c r="AJ30" s="203" t="s">
        <v>281</v>
      </c>
      <c r="AK30" s="235" t="s">
        <v>282</v>
      </c>
    </row>
    <row r="31" spans="1:37" ht="101.25" customHeight="1" thickBot="1" x14ac:dyDescent="0.3">
      <c r="A31" s="468"/>
      <c r="B31" s="471"/>
      <c r="C31" s="190">
        <v>4</v>
      </c>
      <c r="D31" s="190" t="s">
        <v>332</v>
      </c>
      <c r="E31" s="186">
        <v>4</v>
      </c>
      <c r="F31" s="262" t="s">
        <v>333</v>
      </c>
      <c r="G31" s="204"/>
      <c r="H31" s="204"/>
      <c r="I31" s="204" t="s">
        <v>281</v>
      </c>
      <c r="J31" s="204"/>
      <c r="K31" s="204"/>
      <c r="L31" s="204"/>
      <c r="M31" s="204" t="s">
        <v>281</v>
      </c>
      <c r="N31" s="204"/>
      <c r="O31" s="204" t="s">
        <v>281</v>
      </c>
      <c r="P31" s="204"/>
      <c r="Q31" s="204"/>
      <c r="R31" s="204"/>
      <c r="S31" s="204" t="s">
        <v>281</v>
      </c>
      <c r="T31" s="204"/>
      <c r="U31" s="204"/>
      <c r="V31" s="204" t="s">
        <v>281</v>
      </c>
      <c r="W31" s="204"/>
      <c r="X31" s="204"/>
      <c r="Y31" s="204"/>
      <c r="Z31" s="204" t="s">
        <v>281</v>
      </c>
      <c r="AA31" s="204"/>
      <c r="AB31" s="204"/>
      <c r="AC31" s="204"/>
      <c r="AD31" s="204"/>
      <c r="AE31" s="204" t="s">
        <v>281</v>
      </c>
      <c r="AF31" s="204"/>
      <c r="AG31" s="204"/>
      <c r="AH31" s="204"/>
      <c r="AI31" s="204"/>
      <c r="AJ31" s="204" t="s">
        <v>281</v>
      </c>
      <c r="AK31" s="236" t="s">
        <v>282</v>
      </c>
    </row>
    <row r="32" spans="1:37" ht="216" x14ac:dyDescent="0.25">
      <c r="A32" s="466" t="s">
        <v>334</v>
      </c>
      <c r="B32" s="469" t="s">
        <v>30</v>
      </c>
      <c r="C32" s="188">
        <v>1</v>
      </c>
      <c r="D32" s="189" t="s">
        <v>335</v>
      </c>
      <c r="E32" s="189">
        <v>1</v>
      </c>
      <c r="F32" s="260" t="s">
        <v>336</v>
      </c>
      <c r="G32" s="202"/>
      <c r="H32" s="202" t="s">
        <v>281</v>
      </c>
      <c r="I32" s="202"/>
      <c r="J32" s="202"/>
      <c r="K32" s="202"/>
      <c r="L32" s="202"/>
      <c r="M32" s="202" t="s">
        <v>281</v>
      </c>
      <c r="N32" s="202"/>
      <c r="O32" s="202" t="s">
        <v>281</v>
      </c>
      <c r="P32" s="202"/>
      <c r="Q32" s="202"/>
      <c r="R32" s="202"/>
      <c r="S32" s="202" t="s">
        <v>281</v>
      </c>
      <c r="T32" s="202"/>
      <c r="U32" s="202" t="s">
        <v>281</v>
      </c>
      <c r="V32" s="202"/>
      <c r="W32" s="202"/>
      <c r="X32" s="202"/>
      <c r="Y32" s="202"/>
      <c r="Z32" s="202" t="s">
        <v>281</v>
      </c>
      <c r="AA32" s="202"/>
      <c r="AB32" s="202"/>
      <c r="AC32" s="202"/>
      <c r="AD32" s="202" t="s">
        <v>281</v>
      </c>
      <c r="AE32" s="202"/>
      <c r="AF32" s="202"/>
      <c r="AG32" s="202"/>
      <c r="AH32" s="202"/>
      <c r="AI32" s="202"/>
      <c r="AJ32" s="202" t="s">
        <v>281</v>
      </c>
      <c r="AK32" s="237" t="s">
        <v>337</v>
      </c>
    </row>
    <row r="33" spans="1:37" ht="181.5" customHeight="1" x14ac:dyDescent="0.25">
      <c r="A33" s="467"/>
      <c r="B33" s="470"/>
      <c r="C33" s="187">
        <v>2</v>
      </c>
      <c r="D33" s="185" t="s">
        <v>338</v>
      </c>
      <c r="E33" s="185">
        <v>2</v>
      </c>
      <c r="F33" s="261" t="s">
        <v>339</v>
      </c>
      <c r="G33" s="203"/>
      <c r="H33" s="203"/>
      <c r="I33" s="203" t="s">
        <v>281</v>
      </c>
      <c r="J33" s="203"/>
      <c r="K33" s="203"/>
      <c r="L33" s="203"/>
      <c r="M33" s="203" t="s">
        <v>281</v>
      </c>
      <c r="N33" s="203"/>
      <c r="O33" s="203" t="s">
        <v>281</v>
      </c>
      <c r="P33" s="203"/>
      <c r="Q33" s="203"/>
      <c r="R33" s="203"/>
      <c r="S33" s="203" t="s">
        <v>281</v>
      </c>
      <c r="T33" s="203"/>
      <c r="U33" s="203"/>
      <c r="V33" s="203" t="s">
        <v>281</v>
      </c>
      <c r="W33" s="203"/>
      <c r="X33" s="203"/>
      <c r="Y33" s="203"/>
      <c r="Z33" s="203" t="s">
        <v>281</v>
      </c>
      <c r="AA33" s="203"/>
      <c r="AB33" s="203"/>
      <c r="AC33" s="203"/>
      <c r="AD33" s="203"/>
      <c r="AE33" s="203" t="s">
        <v>281</v>
      </c>
      <c r="AF33" s="203"/>
      <c r="AG33" s="203"/>
      <c r="AH33" s="203"/>
      <c r="AI33" s="203"/>
      <c r="AJ33" s="203" t="s">
        <v>281</v>
      </c>
      <c r="AK33" s="235" t="s">
        <v>282</v>
      </c>
    </row>
    <row r="34" spans="1:37" ht="216.75" thickBot="1" x14ac:dyDescent="0.3">
      <c r="A34" s="468"/>
      <c r="B34" s="471"/>
      <c r="C34" s="190">
        <v>3</v>
      </c>
      <c r="D34" s="190" t="s">
        <v>340</v>
      </c>
      <c r="E34" s="186">
        <v>3</v>
      </c>
      <c r="F34" s="262" t="s">
        <v>341</v>
      </c>
      <c r="G34" s="204"/>
      <c r="H34" s="204" t="s">
        <v>281</v>
      </c>
      <c r="I34" s="204"/>
      <c r="J34" s="204"/>
      <c r="K34" s="204"/>
      <c r="L34" s="204"/>
      <c r="M34" s="204" t="s">
        <v>281</v>
      </c>
      <c r="N34" s="204"/>
      <c r="O34" s="204" t="s">
        <v>281</v>
      </c>
      <c r="P34" s="204"/>
      <c r="Q34" s="204"/>
      <c r="R34" s="204"/>
      <c r="S34" s="204" t="s">
        <v>281</v>
      </c>
      <c r="T34" s="204"/>
      <c r="U34" s="204" t="s">
        <v>281</v>
      </c>
      <c r="V34" s="204"/>
      <c r="W34" s="204"/>
      <c r="X34" s="204"/>
      <c r="Y34" s="204"/>
      <c r="Z34" s="204" t="s">
        <v>281</v>
      </c>
      <c r="AA34" s="204"/>
      <c r="AB34" s="204"/>
      <c r="AC34" s="204"/>
      <c r="AD34" s="204" t="s">
        <v>281</v>
      </c>
      <c r="AE34" s="204"/>
      <c r="AF34" s="204"/>
      <c r="AG34" s="204"/>
      <c r="AH34" s="204"/>
      <c r="AI34" s="204"/>
      <c r="AJ34" s="204" t="s">
        <v>281</v>
      </c>
      <c r="AK34" s="236" t="s">
        <v>337</v>
      </c>
    </row>
    <row r="35" spans="1:37" ht="114.75" x14ac:dyDescent="0.25">
      <c r="A35" s="466" t="s">
        <v>342</v>
      </c>
      <c r="B35" s="469" t="s">
        <v>343</v>
      </c>
      <c r="C35" s="188">
        <v>1</v>
      </c>
      <c r="D35" s="189" t="s">
        <v>344</v>
      </c>
      <c r="E35" s="189">
        <v>1</v>
      </c>
      <c r="F35" s="260" t="s">
        <v>345</v>
      </c>
      <c r="G35" s="202"/>
      <c r="H35" s="202" t="s">
        <v>281</v>
      </c>
      <c r="I35" s="202"/>
      <c r="J35" s="202"/>
      <c r="K35" s="202"/>
      <c r="L35" s="202"/>
      <c r="M35" s="202" t="s">
        <v>281</v>
      </c>
      <c r="N35" s="202"/>
      <c r="O35" s="202" t="s">
        <v>281</v>
      </c>
      <c r="P35" s="202"/>
      <c r="Q35" s="202"/>
      <c r="R35" s="202"/>
      <c r="S35" s="202" t="s">
        <v>281</v>
      </c>
      <c r="T35" s="202"/>
      <c r="U35" s="202" t="s">
        <v>281</v>
      </c>
      <c r="V35" s="202"/>
      <c r="W35" s="202"/>
      <c r="X35" s="202"/>
      <c r="Y35" s="202"/>
      <c r="Z35" s="202" t="s">
        <v>281</v>
      </c>
      <c r="AA35" s="202"/>
      <c r="AB35" s="202"/>
      <c r="AC35" s="202"/>
      <c r="AD35" s="202" t="s">
        <v>281</v>
      </c>
      <c r="AE35" s="202"/>
      <c r="AF35" s="202"/>
      <c r="AG35" s="202"/>
      <c r="AH35" s="202"/>
      <c r="AI35" s="202"/>
      <c r="AJ35" s="202" t="s">
        <v>281</v>
      </c>
      <c r="AK35" s="237" t="s">
        <v>346</v>
      </c>
    </row>
    <row r="36" spans="1:37" ht="120" x14ac:dyDescent="0.25">
      <c r="A36" s="467"/>
      <c r="B36" s="470"/>
      <c r="C36" s="187">
        <v>2</v>
      </c>
      <c r="D36" s="185" t="s">
        <v>347</v>
      </c>
      <c r="E36" s="185">
        <v>2</v>
      </c>
      <c r="F36" s="261" t="s">
        <v>348</v>
      </c>
      <c r="G36" s="203"/>
      <c r="H36" s="203" t="s">
        <v>281</v>
      </c>
      <c r="I36" s="203"/>
      <c r="J36" s="203"/>
      <c r="K36" s="203"/>
      <c r="L36" s="203"/>
      <c r="M36" s="203" t="s">
        <v>281</v>
      </c>
      <c r="N36" s="203"/>
      <c r="O36" s="203" t="s">
        <v>281</v>
      </c>
      <c r="P36" s="203"/>
      <c r="Q36" s="203"/>
      <c r="R36" s="203"/>
      <c r="S36" s="203" t="s">
        <v>281</v>
      </c>
      <c r="T36" s="203" t="s">
        <v>281</v>
      </c>
      <c r="U36" s="203"/>
      <c r="V36" s="203"/>
      <c r="W36" s="203"/>
      <c r="X36" s="203"/>
      <c r="Y36" s="203"/>
      <c r="Z36" s="203" t="s">
        <v>281</v>
      </c>
      <c r="AA36" s="203"/>
      <c r="AB36" s="203"/>
      <c r="AC36" s="203"/>
      <c r="AD36" s="203" t="s">
        <v>281</v>
      </c>
      <c r="AE36" s="203"/>
      <c r="AF36" s="203"/>
      <c r="AG36" s="203"/>
      <c r="AH36" s="203"/>
      <c r="AI36" s="203"/>
      <c r="AJ36" s="203" t="s">
        <v>281</v>
      </c>
      <c r="AK36" s="235" t="s">
        <v>349</v>
      </c>
    </row>
    <row r="37" spans="1:37" ht="108" x14ac:dyDescent="0.25">
      <c r="A37" s="467"/>
      <c r="B37" s="470"/>
      <c r="C37" s="187">
        <v>3</v>
      </c>
      <c r="D37" s="185" t="s">
        <v>350</v>
      </c>
      <c r="E37" s="185">
        <v>3</v>
      </c>
      <c r="F37" s="261" t="s">
        <v>351</v>
      </c>
      <c r="G37" s="203"/>
      <c r="H37" s="203" t="s">
        <v>281</v>
      </c>
      <c r="I37" s="203"/>
      <c r="J37" s="203"/>
      <c r="K37" s="203"/>
      <c r="L37" s="203"/>
      <c r="M37" s="203" t="s">
        <v>281</v>
      </c>
      <c r="N37" s="203"/>
      <c r="O37" s="203" t="s">
        <v>281</v>
      </c>
      <c r="P37" s="203"/>
      <c r="Q37" s="203"/>
      <c r="R37" s="203"/>
      <c r="S37" s="203" t="s">
        <v>281</v>
      </c>
      <c r="T37" s="203"/>
      <c r="U37" s="203"/>
      <c r="V37" s="203" t="s">
        <v>281</v>
      </c>
      <c r="W37" s="203"/>
      <c r="X37" s="203"/>
      <c r="Y37" s="203"/>
      <c r="Z37" s="203" t="s">
        <v>281</v>
      </c>
      <c r="AA37" s="203"/>
      <c r="AB37" s="203"/>
      <c r="AC37" s="203"/>
      <c r="AD37" s="203"/>
      <c r="AE37" s="203" t="s">
        <v>281</v>
      </c>
      <c r="AF37" s="203"/>
      <c r="AG37" s="203"/>
      <c r="AH37" s="203"/>
      <c r="AI37" s="203"/>
      <c r="AJ37" s="203" t="s">
        <v>281</v>
      </c>
      <c r="AK37" s="235" t="s">
        <v>352</v>
      </c>
    </row>
    <row r="38" spans="1:37" ht="120" x14ac:dyDescent="0.25">
      <c r="A38" s="467"/>
      <c r="B38" s="470"/>
      <c r="C38" s="187">
        <v>4</v>
      </c>
      <c r="D38" s="185" t="s">
        <v>353</v>
      </c>
      <c r="E38" s="185">
        <v>4</v>
      </c>
      <c r="F38" s="261" t="s">
        <v>354</v>
      </c>
      <c r="G38" s="203"/>
      <c r="H38" s="203" t="s">
        <v>281</v>
      </c>
      <c r="I38" s="203"/>
      <c r="J38" s="203"/>
      <c r="K38" s="203"/>
      <c r="L38" s="203"/>
      <c r="M38" s="203" t="s">
        <v>281</v>
      </c>
      <c r="N38" s="203"/>
      <c r="O38" s="203" t="s">
        <v>281</v>
      </c>
      <c r="P38" s="203"/>
      <c r="Q38" s="203"/>
      <c r="R38" s="203"/>
      <c r="S38" s="203" t="s">
        <v>281</v>
      </c>
      <c r="T38" s="203" t="s">
        <v>281</v>
      </c>
      <c r="U38" s="203"/>
      <c r="V38" s="203"/>
      <c r="W38" s="203"/>
      <c r="X38" s="203"/>
      <c r="Y38" s="203"/>
      <c r="Z38" s="203" t="s">
        <v>281</v>
      </c>
      <c r="AA38" s="203"/>
      <c r="AB38" s="203"/>
      <c r="AC38" s="203"/>
      <c r="AD38" s="203" t="s">
        <v>281</v>
      </c>
      <c r="AE38" s="203"/>
      <c r="AF38" s="203"/>
      <c r="AG38" s="203"/>
      <c r="AH38" s="203"/>
      <c r="AI38" s="203"/>
      <c r="AJ38" s="203" t="s">
        <v>281</v>
      </c>
      <c r="AK38" s="235" t="s">
        <v>349</v>
      </c>
    </row>
    <row r="39" spans="1:37" ht="63.75" x14ac:dyDescent="0.25">
      <c r="A39" s="467"/>
      <c r="B39" s="470"/>
      <c r="C39" s="187">
        <v>5</v>
      </c>
      <c r="D39" s="185" t="s">
        <v>355</v>
      </c>
      <c r="E39" s="185">
        <v>5</v>
      </c>
      <c r="F39" s="261" t="s">
        <v>356</v>
      </c>
      <c r="G39" s="203"/>
      <c r="H39" s="203" t="s">
        <v>281</v>
      </c>
      <c r="I39" s="203"/>
      <c r="J39" s="203"/>
      <c r="K39" s="203"/>
      <c r="L39" s="203"/>
      <c r="M39" s="203" t="s">
        <v>281</v>
      </c>
      <c r="N39" s="203"/>
      <c r="O39" s="203" t="s">
        <v>281</v>
      </c>
      <c r="P39" s="203"/>
      <c r="Q39" s="203"/>
      <c r="R39" s="203"/>
      <c r="S39" s="203" t="s">
        <v>281</v>
      </c>
      <c r="T39" s="203"/>
      <c r="U39" s="203"/>
      <c r="V39" s="203" t="s">
        <v>281</v>
      </c>
      <c r="W39" s="203"/>
      <c r="X39" s="203"/>
      <c r="Y39" s="203"/>
      <c r="Z39" s="203" t="s">
        <v>281</v>
      </c>
      <c r="AA39" s="203"/>
      <c r="AB39" s="203"/>
      <c r="AC39" s="203"/>
      <c r="AD39" s="203" t="s">
        <v>281</v>
      </c>
      <c r="AE39" s="203"/>
      <c r="AF39" s="203"/>
      <c r="AG39" s="203"/>
      <c r="AH39" s="203"/>
      <c r="AI39" s="203"/>
      <c r="AJ39" s="203" t="s">
        <v>281</v>
      </c>
      <c r="AK39" s="235" t="s">
        <v>357</v>
      </c>
    </row>
    <row r="40" spans="1:37" ht="159" customHeight="1" thickBot="1" x14ac:dyDescent="0.3">
      <c r="A40" s="468"/>
      <c r="B40" s="471"/>
      <c r="C40" s="190">
        <v>6</v>
      </c>
      <c r="D40" s="190" t="s">
        <v>358</v>
      </c>
      <c r="E40" s="186">
        <v>6</v>
      </c>
      <c r="F40" s="262" t="s">
        <v>359</v>
      </c>
      <c r="G40" s="204"/>
      <c r="H40" s="204" t="s">
        <v>281</v>
      </c>
      <c r="I40" s="204"/>
      <c r="J40" s="204"/>
      <c r="K40" s="204"/>
      <c r="L40" s="204"/>
      <c r="M40" s="204" t="s">
        <v>281</v>
      </c>
      <c r="N40" s="204"/>
      <c r="O40" s="204" t="s">
        <v>281</v>
      </c>
      <c r="P40" s="204"/>
      <c r="Q40" s="204"/>
      <c r="R40" s="204"/>
      <c r="S40" s="204" t="s">
        <v>281</v>
      </c>
      <c r="T40" s="204"/>
      <c r="U40" s="204"/>
      <c r="V40" s="204" t="s">
        <v>281</v>
      </c>
      <c r="W40" s="204"/>
      <c r="X40" s="204"/>
      <c r="Y40" s="204"/>
      <c r="Z40" s="204" t="s">
        <v>281</v>
      </c>
      <c r="AA40" s="204"/>
      <c r="AB40" s="204"/>
      <c r="AC40" s="204"/>
      <c r="AD40" s="204" t="s">
        <v>281</v>
      </c>
      <c r="AE40" s="204"/>
      <c r="AF40" s="204"/>
      <c r="AG40" s="204"/>
      <c r="AH40" s="204"/>
      <c r="AI40" s="204"/>
      <c r="AJ40" s="204" t="s">
        <v>281</v>
      </c>
      <c r="AK40" s="236" t="s">
        <v>346</v>
      </c>
    </row>
    <row r="41" spans="1:37" ht="136.5" customHeight="1" x14ac:dyDescent="0.25">
      <c r="A41" s="466" t="s">
        <v>360</v>
      </c>
      <c r="B41" s="469" t="s">
        <v>222</v>
      </c>
      <c r="C41" s="188">
        <v>1</v>
      </c>
      <c r="D41" s="189" t="s">
        <v>361</v>
      </c>
      <c r="E41" s="189">
        <v>1</v>
      </c>
      <c r="F41" s="260" t="s">
        <v>362</v>
      </c>
      <c r="G41" s="202"/>
      <c r="H41" s="202"/>
      <c r="I41" s="202" t="s">
        <v>281</v>
      </c>
      <c r="J41" s="202"/>
      <c r="K41" s="202"/>
      <c r="L41" s="202"/>
      <c r="M41" s="202" t="s">
        <v>281</v>
      </c>
      <c r="N41" s="202"/>
      <c r="O41" s="202" t="s">
        <v>281</v>
      </c>
      <c r="P41" s="202"/>
      <c r="Q41" s="202"/>
      <c r="R41" s="202"/>
      <c r="S41" s="202" t="s">
        <v>281</v>
      </c>
      <c r="T41" s="202"/>
      <c r="U41" s="202"/>
      <c r="V41" s="202" t="s">
        <v>281</v>
      </c>
      <c r="W41" s="202"/>
      <c r="X41" s="202"/>
      <c r="Y41" s="202"/>
      <c r="Z41" s="202" t="s">
        <v>281</v>
      </c>
      <c r="AA41" s="202"/>
      <c r="AB41" s="202"/>
      <c r="AC41" s="202"/>
      <c r="AD41" s="202"/>
      <c r="AE41" s="202" t="s">
        <v>281</v>
      </c>
      <c r="AF41" s="202"/>
      <c r="AG41" s="202"/>
      <c r="AH41" s="202"/>
      <c r="AI41" s="202"/>
      <c r="AJ41" s="202" t="s">
        <v>281</v>
      </c>
      <c r="AK41" s="237" t="s">
        <v>363</v>
      </c>
    </row>
    <row r="42" spans="1:37" ht="120" customHeight="1" x14ac:dyDescent="0.25">
      <c r="A42" s="467"/>
      <c r="B42" s="470"/>
      <c r="C42" s="187">
        <v>2</v>
      </c>
      <c r="D42" s="185" t="s">
        <v>364</v>
      </c>
      <c r="E42" s="185">
        <v>2</v>
      </c>
      <c r="F42" s="261" t="s">
        <v>365</v>
      </c>
      <c r="G42" s="203"/>
      <c r="H42" s="203"/>
      <c r="I42" s="203" t="s">
        <v>281</v>
      </c>
      <c r="J42" s="203"/>
      <c r="K42" s="203"/>
      <c r="L42" s="203"/>
      <c r="M42" s="203" t="s">
        <v>281</v>
      </c>
      <c r="N42" s="203"/>
      <c r="O42" s="203" t="s">
        <v>281</v>
      </c>
      <c r="P42" s="203"/>
      <c r="Q42" s="203"/>
      <c r="R42" s="203"/>
      <c r="S42" s="203" t="s">
        <v>281</v>
      </c>
      <c r="T42" s="203"/>
      <c r="U42" s="203"/>
      <c r="V42" s="203" t="s">
        <v>281</v>
      </c>
      <c r="W42" s="203"/>
      <c r="X42" s="203"/>
      <c r="Y42" s="203"/>
      <c r="Z42" s="203" t="s">
        <v>281</v>
      </c>
      <c r="AA42" s="203"/>
      <c r="AB42" s="203"/>
      <c r="AC42" s="203"/>
      <c r="AD42" s="203"/>
      <c r="AE42" s="203" t="s">
        <v>281</v>
      </c>
      <c r="AF42" s="203"/>
      <c r="AG42" s="203"/>
      <c r="AH42" s="203"/>
      <c r="AI42" s="203"/>
      <c r="AJ42" s="203" t="s">
        <v>281</v>
      </c>
      <c r="AK42" s="235" t="s">
        <v>544</v>
      </c>
    </row>
    <row r="43" spans="1:37" ht="173.25" customHeight="1" x14ac:dyDescent="0.25">
      <c r="A43" s="467"/>
      <c r="B43" s="470"/>
      <c r="C43" s="187">
        <v>3</v>
      </c>
      <c r="D43" s="185" t="s">
        <v>366</v>
      </c>
      <c r="E43" s="185">
        <v>3</v>
      </c>
      <c r="F43" s="261" t="s">
        <v>367</v>
      </c>
      <c r="G43" s="203"/>
      <c r="H43" s="203"/>
      <c r="I43" s="203" t="s">
        <v>281</v>
      </c>
      <c r="J43" s="203"/>
      <c r="K43" s="203"/>
      <c r="L43" s="203"/>
      <c r="M43" s="203" t="s">
        <v>281</v>
      </c>
      <c r="N43" s="203"/>
      <c r="O43" s="203" t="s">
        <v>281</v>
      </c>
      <c r="P43" s="203"/>
      <c r="Q43" s="203"/>
      <c r="R43" s="203"/>
      <c r="S43" s="203" t="s">
        <v>281</v>
      </c>
      <c r="T43" s="203"/>
      <c r="U43" s="203"/>
      <c r="V43" s="203" t="s">
        <v>281</v>
      </c>
      <c r="W43" s="203"/>
      <c r="X43" s="203"/>
      <c r="Y43" s="203"/>
      <c r="Z43" s="203" t="s">
        <v>281</v>
      </c>
      <c r="AA43" s="203"/>
      <c r="AB43" s="203"/>
      <c r="AC43" s="203"/>
      <c r="AD43" s="203"/>
      <c r="AE43" s="203" t="s">
        <v>281</v>
      </c>
      <c r="AF43" s="203"/>
      <c r="AG43" s="203"/>
      <c r="AH43" s="203"/>
      <c r="AI43" s="203"/>
      <c r="AJ43" s="203" t="s">
        <v>281</v>
      </c>
      <c r="AK43" s="235" t="s">
        <v>545</v>
      </c>
    </row>
    <row r="44" spans="1:37" ht="151.5" customHeight="1" x14ac:dyDescent="0.25">
      <c r="A44" s="467"/>
      <c r="B44" s="470"/>
      <c r="C44" s="187">
        <v>4</v>
      </c>
      <c r="D44" s="185" t="s">
        <v>368</v>
      </c>
      <c r="E44" s="185">
        <v>4</v>
      </c>
      <c r="F44" s="261" t="s">
        <v>369</v>
      </c>
      <c r="G44" s="203"/>
      <c r="H44" s="203"/>
      <c r="I44" s="203" t="s">
        <v>281</v>
      </c>
      <c r="J44" s="203"/>
      <c r="K44" s="203"/>
      <c r="L44" s="203"/>
      <c r="M44" s="203" t="s">
        <v>281</v>
      </c>
      <c r="N44" s="203"/>
      <c r="O44" s="203" t="s">
        <v>281</v>
      </c>
      <c r="P44" s="203"/>
      <c r="Q44" s="203"/>
      <c r="R44" s="203"/>
      <c r="S44" s="203" t="s">
        <v>281</v>
      </c>
      <c r="T44" s="203"/>
      <c r="U44" s="203"/>
      <c r="V44" s="203" t="s">
        <v>281</v>
      </c>
      <c r="W44" s="203"/>
      <c r="X44" s="203"/>
      <c r="Y44" s="203"/>
      <c r="Z44" s="203" t="s">
        <v>281</v>
      </c>
      <c r="AA44" s="203"/>
      <c r="AB44" s="203"/>
      <c r="AC44" s="203"/>
      <c r="AD44" s="203"/>
      <c r="AE44" s="203" t="s">
        <v>281</v>
      </c>
      <c r="AF44" s="203"/>
      <c r="AG44" s="203"/>
      <c r="AH44" s="203"/>
      <c r="AI44" s="203"/>
      <c r="AJ44" s="203" t="s">
        <v>281</v>
      </c>
      <c r="AK44" s="235" t="s">
        <v>545</v>
      </c>
    </row>
    <row r="45" spans="1:37" ht="96.75" customHeight="1" thickBot="1" x14ac:dyDescent="0.3">
      <c r="A45" s="468"/>
      <c r="B45" s="471"/>
      <c r="C45" s="190">
        <v>5</v>
      </c>
      <c r="D45" s="190" t="s">
        <v>370</v>
      </c>
      <c r="E45" s="186">
        <v>5</v>
      </c>
      <c r="F45" s="262" t="s">
        <v>371</v>
      </c>
      <c r="G45" s="204"/>
      <c r="H45" s="204"/>
      <c r="I45" s="204" t="s">
        <v>281</v>
      </c>
      <c r="J45" s="204"/>
      <c r="K45" s="204"/>
      <c r="L45" s="204"/>
      <c r="M45" s="204" t="s">
        <v>281</v>
      </c>
      <c r="N45" s="204"/>
      <c r="O45" s="204" t="s">
        <v>281</v>
      </c>
      <c r="P45" s="204"/>
      <c r="Q45" s="204"/>
      <c r="R45" s="204"/>
      <c r="S45" s="204" t="s">
        <v>281</v>
      </c>
      <c r="T45" s="204"/>
      <c r="U45" s="204"/>
      <c r="V45" s="204" t="s">
        <v>281</v>
      </c>
      <c r="W45" s="204"/>
      <c r="X45" s="204"/>
      <c r="Y45" s="204"/>
      <c r="Z45" s="204" t="s">
        <v>281</v>
      </c>
      <c r="AA45" s="204"/>
      <c r="AB45" s="204"/>
      <c r="AC45" s="204"/>
      <c r="AD45" s="204"/>
      <c r="AE45" s="204" t="s">
        <v>281</v>
      </c>
      <c r="AF45" s="204"/>
      <c r="AG45" s="204"/>
      <c r="AH45" s="204"/>
      <c r="AI45" s="204"/>
      <c r="AJ45" s="204" t="s">
        <v>281</v>
      </c>
      <c r="AK45" s="236" t="s">
        <v>545</v>
      </c>
    </row>
    <row r="46" spans="1:37" ht="204.75" thickBot="1" x14ac:dyDescent="0.3">
      <c r="A46" s="238" t="s">
        <v>372</v>
      </c>
      <c r="B46" s="225" t="s">
        <v>133</v>
      </c>
      <c r="C46" s="188">
        <v>1</v>
      </c>
      <c r="D46" s="189" t="s">
        <v>134</v>
      </c>
      <c r="E46" s="189">
        <v>1</v>
      </c>
      <c r="F46" s="260" t="s">
        <v>373</v>
      </c>
      <c r="G46" s="202"/>
      <c r="H46" s="202"/>
      <c r="I46" s="202" t="s">
        <v>281</v>
      </c>
      <c r="J46" s="202"/>
      <c r="K46" s="202"/>
      <c r="L46" s="202"/>
      <c r="M46" s="202" t="s">
        <v>281</v>
      </c>
      <c r="N46" s="202"/>
      <c r="O46" s="202" t="s">
        <v>281</v>
      </c>
      <c r="P46" s="202"/>
      <c r="Q46" s="202"/>
      <c r="R46" s="202"/>
      <c r="S46" s="202" t="s">
        <v>281</v>
      </c>
      <c r="T46" s="202"/>
      <c r="U46" s="202"/>
      <c r="V46" s="202" t="s">
        <v>281</v>
      </c>
      <c r="W46" s="202"/>
      <c r="X46" s="202"/>
      <c r="Y46" s="202"/>
      <c r="Z46" s="202" t="s">
        <v>281</v>
      </c>
      <c r="AA46" s="202"/>
      <c r="AB46" s="202"/>
      <c r="AC46" s="202"/>
      <c r="AD46" s="202"/>
      <c r="AE46" s="202" t="s">
        <v>281</v>
      </c>
      <c r="AF46" s="202"/>
      <c r="AG46" s="202"/>
      <c r="AH46" s="202"/>
      <c r="AI46" s="202"/>
      <c r="AJ46" s="202" t="s">
        <v>281</v>
      </c>
      <c r="AK46" s="237" t="s">
        <v>374</v>
      </c>
    </row>
    <row r="47" spans="1:37" ht="76.5" x14ac:dyDescent="0.25">
      <c r="A47" s="466" t="s">
        <v>376</v>
      </c>
      <c r="B47" s="469" t="s">
        <v>377</v>
      </c>
      <c r="C47" s="188">
        <v>1</v>
      </c>
      <c r="D47" s="189" t="s">
        <v>378</v>
      </c>
      <c r="E47" s="189">
        <v>1</v>
      </c>
      <c r="F47" s="260" t="s">
        <v>379</v>
      </c>
      <c r="G47" s="202"/>
      <c r="H47" s="202"/>
      <c r="I47" s="202" t="s">
        <v>281</v>
      </c>
      <c r="J47" s="202"/>
      <c r="K47" s="202"/>
      <c r="L47" s="202"/>
      <c r="M47" s="202" t="s">
        <v>281</v>
      </c>
      <c r="N47" s="202"/>
      <c r="O47" s="202" t="s">
        <v>281</v>
      </c>
      <c r="P47" s="202"/>
      <c r="Q47" s="202"/>
      <c r="R47" s="202"/>
      <c r="S47" s="202" t="s">
        <v>281</v>
      </c>
      <c r="T47" s="202"/>
      <c r="U47" s="202"/>
      <c r="V47" s="202" t="s">
        <v>281</v>
      </c>
      <c r="W47" s="202"/>
      <c r="X47" s="202"/>
      <c r="Y47" s="202"/>
      <c r="Z47" s="202" t="s">
        <v>281</v>
      </c>
      <c r="AA47" s="202"/>
      <c r="AB47" s="202"/>
      <c r="AC47" s="202"/>
      <c r="AD47" s="202"/>
      <c r="AE47" s="202" t="s">
        <v>281</v>
      </c>
      <c r="AF47" s="202"/>
      <c r="AG47" s="202"/>
      <c r="AH47" s="202"/>
      <c r="AI47" s="202"/>
      <c r="AJ47" s="202" t="s">
        <v>281</v>
      </c>
      <c r="AK47" s="237" t="s">
        <v>282</v>
      </c>
    </row>
    <row r="48" spans="1:37" ht="90" thickBot="1" x14ac:dyDescent="0.3">
      <c r="A48" s="468"/>
      <c r="B48" s="471"/>
      <c r="C48" s="190">
        <v>2</v>
      </c>
      <c r="D48" s="186" t="s">
        <v>380</v>
      </c>
      <c r="E48" s="186">
        <v>2</v>
      </c>
      <c r="F48" s="262" t="s">
        <v>381</v>
      </c>
      <c r="G48" s="204"/>
      <c r="H48" s="204"/>
      <c r="I48" s="204" t="s">
        <v>281</v>
      </c>
      <c r="J48" s="204"/>
      <c r="K48" s="204"/>
      <c r="L48" s="204"/>
      <c r="M48" s="204" t="s">
        <v>281</v>
      </c>
      <c r="N48" s="204"/>
      <c r="O48" s="204" t="s">
        <v>281</v>
      </c>
      <c r="P48" s="204"/>
      <c r="Q48" s="204"/>
      <c r="R48" s="204"/>
      <c r="S48" s="204" t="s">
        <v>281</v>
      </c>
      <c r="T48" s="204"/>
      <c r="U48" s="204"/>
      <c r="V48" s="204" t="s">
        <v>281</v>
      </c>
      <c r="W48" s="204"/>
      <c r="X48" s="204"/>
      <c r="Y48" s="204"/>
      <c r="Z48" s="204" t="s">
        <v>281</v>
      </c>
      <c r="AA48" s="204"/>
      <c r="AB48" s="204"/>
      <c r="AC48" s="204"/>
      <c r="AD48" s="204"/>
      <c r="AE48" s="204" t="s">
        <v>281</v>
      </c>
      <c r="AF48" s="204"/>
      <c r="AG48" s="204"/>
      <c r="AH48" s="204"/>
      <c r="AI48" s="204"/>
      <c r="AJ48" s="204" t="s">
        <v>281</v>
      </c>
      <c r="AK48" s="236" t="s">
        <v>282</v>
      </c>
    </row>
    <row r="49" spans="1:44" ht="51" x14ac:dyDescent="0.25">
      <c r="A49" s="466" t="s">
        <v>382</v>
      </c>
      <c r="B49" s="469" t="s">
        <v>139</v>
      </c>
      <c r="C49" s="188">
        <v>1</v>
      </c>
      <c r="D49" s="189" t="s">
        <v>140</v>
      </c>
      <c r="E49" s="189">
        <v>1</v>
      </c>
      <c r="F49" s="260" t="s">
        <v>383</v>
      </c>
      <c r="G49" s="202"/>
      <c r="H49" s="202"/>
      <c r="I49" s="202" t="s">
        <v>281</v>
      </c>
      <c r="J49" s="202"/>
      <c r="K49" s="202"/>
      <c r="L49" s="202"/>
      <c r="M49" s="202" t="s">
        <v>281</v>
      </c>
      <c r="N49" s="202"/>
      <c r="O49" s="202" t="s">
        <v>281</v>
      </c>
      <c r="P49" s="202"/>
      <c r="Q49" s="202"/>
      <c r="R49" s="202"/>
      <c r="S49" s="202" t="s">
        <v>281</v>
      </c>
      <c r="T49" s="202"/>
      <c r="U49" s="202"/>
      <c r="V49" s="202" t="s">
        <v>281</v>
      </c>
      <c r="W49" s="202"/>
      <c r="X49" s="202"/>
      <c r="Y49" s="202"/>
      <c r="Z49" s="202" t="s">
        <v>281</v>
      </c>
      <c r="AA49" s="202"/>
      <c r="AB49" s="202"/>
      <c r="AC49" s="202"/>
      <c r="AD49" s="202"/>
      <c r="AE49" s="202" t="s">
        <v>281</v>
      </c>
      <c r="AF49" s="202"/>
      <c r="AG49" s="202"/>
      <c r="AH49" s="202"/>
      <c r="AI49" s="202"/>
      <c r="AJ49" s="202" t="s">
        <v>281</v>
      </c>
      <c r="AK49" s="237" t="s">
        <v>282</v>
      </c>
    </row>
    <row r="50" spans="1:44" ht="89.25" x14ac:dyDescent="0.25">
      <c r="A50" s="467"/>
      <c r="B50" s="470"/>
      <c r="C50" s="187">
        <v>2</v>
      </c>
      <c r="D50" s="185" t="s">
        <v>384</v>
      </c>
      <c r="E50" s="185">
        <v>2</v>
      </c>
      <c r="F50" s="261" t="s">
        <v>375</v>
      </c>
      <c r="G50" s="203"/>
      <c r="H50" s="203"/>
      <c r="I50" s="203" t="s">
        <v>281</v>
      </c>
      <c r="J50" s="203"/>
      <c r="K50" s="203"/>
      <c r="L50" s="203"/>
      <c r="M50" s="203" t="s">
        <v>281</v>
      </c>
      <c r="N50" s="203"/>
      <c r="O50" s="203" t="s">
        <v>281</v>
      </c>
      <c r="P50" s="203"/>
      <c r="Q50" s="203"/>
      <c r="R50" s="203"/>
      <c r="S50" s="203" t="s">
        <v>281</v>
      </c>
      <c r="T50" s="203"/>
      <c r="U50" s="203"/>
      <c r="V50" s="203" t="s">
        <v>281</v>
      </c>
      <c r="W50" s="203"/>
      <c r="X50" s="203"/>
      <c r="Y50" s="203"/>
      <c r="Z50" s="203" t="s">
        <v>281</v>
      </c>
      <c r="AA50" s="203"/>
      <c r="AB50" s="203"/>
      <c r="AC50" s="203"/>
      <c r="AD50" s="203"/>
      <c r="AE50" s="203" t="s">
        <v>281</v>
      </c>
      <c r="AF50" s="203"/>
      <c r="AG50" s="203"/>
      <c r="AH50" s="203"/>
      <c r="AI50" s="203"/>
      <c r="AJ50" s="203" t="s">
        <v>281</v>
      </c>
      <c r="AK50" s="235" t="s">
        <v>385</v>
      </c>
    </row>
    <row r="51" spans="1:44" ht="89.25" x14ac:dyDescent="0.25">
      <c r="A51" s="467"/>
      <c r="B51" s="470"/>
      <c r="C51" s="187">
        <v>3</v>
      </c>
      <c r="D51" s="185" t="s">
        <v>386</v>
      </c>
      <c r="E51" s="185">
        <v>3</v>
      </c>
      <c r="F51" s="261" t="s">
        <v>387</v>
      </c>
      <c r="G51" s="203"/>
      <c r="H51" s="203"/>
      <c r="I51" s="203" t="s">
        <v>281</v>
      </c>
      <c r="J51" s="203"/>
      <c r="K51" s="203"/>
      <c r="L51" s="203"/>
      <c r="M51" s="203" t="s">
        <v>281</v>
      </c>
      <c r="N51" s="203"/>
      <c r="O51" s="203" t="s">
        <v>281</v>
      </c>
      <c r="P51" s="203"/>
      <c r="Q51" s="203"/>
      <c r="R51" s="203"/>
      <c r="S51" s="203" t="s">
        <v>281</v>
      </c>
      <c r="T51" s="203"/>
      <c r="U51" s="203"/>
      <c r="V51" s="203" t="s">
        <v>281</v>
      </c>
      <c r="W51" s="203"/>
      <c r="X51" s="203"/>
      <c r="Y51" s="203"/>
      <c r="Z51" s="203" t="s">
        <v>281</v>
      </c>
      <c r="AA51" s="203"/>
      <c r="AB51" s="203"/>
      <c r="AC51" s="203"/>
      <c r="AD51" s="203"/>
      <c r="AE51" s="203" t="s">
        <v>281</v>
      </c>
      <c r="AF51" s="203"/>
      <c r="AG51" s="203"/>
      <c r="AH51" s="203"/>
      <c r="AI51" s="203"/>
      <c r="AJ51" s="203" t="s">
        <v>281</v>
      </c>
      <c r="AK51" s="235" t="s">
        <v>282</v>
      </c>
    </row>
    <row r="52" spans="1:44" ht="102" x14ac:dyDescent="0.25">
      <c r="A52" s="467"/>
      <c r="B52" s="470"/>
      <c r="C52" s="187">
        <v>4</v>
      </c>
      <c r="D52" s="185" t="s">
        <v>388</v>
      </c>
      <c r="E52" s="185">
        <v>4</v>
      </c>
      <c r="F52" s="261" t="s">
        <v>389</v>
      </c>
      <c r="G52" s="203"/>
      <c r="H52" s="203"/>
      <c r="I52" s="203" t="s">
        <v>281</v>
      </c>
      <c r="J52" s="203"/>
      <c r="K52" s="203"/>
      <c r="L52" s="203"/>
      <c r="M52" s="203" t="s">
        <v>281</v>
      </c>
      <c r="N52" s="203"/>
      <c r="O52" s="203" t="s">
        <v>281</v>
      </c>
      <c r="P52" s="203"/>
      <c r="Q52" s="203"/>
      <c r="R52" s="203"/>
      <c r="S52" s="203" t="s">
        <v>281</v>
      </c>
      <c r="T52" s="203"/>
      <c r="U52" s="203"/>
      <c r="V52" s="203" t="s">
        <v>281</v>
      </c>
      <c r="W52" s="203"/>
      <c r="X52" s="203"/>
      <c r="Y52" s="203"/>
      <c r="Z52" s="203" t="s">
        <v>281</v>
      </c>
      <c r="AA52" s="203"/>
      <c r="AB52" s="203"/>
      <c r="AC52" s="203"/>
      <c r="AD52" s="203"/>
      <c r="AE52" s="203" t="s">
        <v>281</v>
      </c>
      <c r="AF52" s="203"/>
      <c r="AG52" s="203"/>
      <c r="AH52" s="203"/>
      <c r="AI52" s="203"/>
      <c r="AJ52" s="203" t="s">
        <v>281</v>
      </c>
      <c r="AK52" s="235" t="s">
        <v>282</v>
      </c>
    </row>
    <row r="53" spans="1:44" ht="76.5" x14ac:dyDescent="0.25">
      <c r="A53" s="468"/>
      <c r="B53" s="471"/>
      <c r="C53" s="190">
        <v>5</v>
      </c>
      <c r="D53" s="186" t="s">
        <v>390</v>
      </c>
      <c r="E53" s="186">
        <v>5</v>
      </c>
      <c r="F53" s="262" t="s">
        <v>391</v>
      </c>
      <c r="G53" s="204"/>
      <c r="H53" s="204"/>
      <c r="I53" s="204" t="s">
        <v>281</v>
      </c>
      <c r="J53" s="204"/>
      <c r="K53" s="204"/>
      <c r="L53" s="204"/>
      <c r="M53" s="204" t="s">
        <v>281</v>
      </c>
      <c r="N53" s="204"/>
      <c r="O53" s="204" t="s">
        <v>281</v>
      </c>
      <c r="P53" s="204"/>
      <c r="Q53" s="204"/>
      <c r="R53" s="204"/>
      <c r="S53" s="204" t="s">
        <v>281</v>
      </c>
      <c r="T53" s="204"/>
      <c r="U53" s="204"/>
      <c r="V53" s="204" t="s">
        <v>281</v>
      </c>
      <c r="W53" s="204"/>
      <c r="X53" s="204"/>
      <c r="Y53" s="204"/>
      <c r="Z53" s="204" t="s">
        <v>281</v>
      </c>
      <c r="AA53" s="204"/>
      <c r="AB53" s="204"/>
      <c r="AC53" s="204"/>
      <c r="AD53" s="204"/>
      <c r="AE53" s="204" t="s">
        <v>281</v>
      </c>
      <c r="AF53" s="204"/>
      <c r="AG53" s="204"/>
      <c r="AH53" s="204"/>
      <c r="AI53" s="204"/>
      <c r="AJ53" s="204" t="s">
        <v>281</v>
      </c>
      <c r="AK53" s="236" t="s">
        <v>282</v>
      </c>
    </row>
    <row r="54" spans="1:44" ht="287.25" customHeight="1" thickBot="1" x14ac:dyDescent="0.3">
      <c r="A54" s="239" t="s">
        <v>392</v>
      </c>
      <c r="B54" s="226" t="s">
        <v>148</v>
      </c>
      <c r="C54" s="190">
        <v>2</v>
      </c>
      <c r="D54" s="190" t="s">
        <v>393</v>
      </c>
      <c r="E54" s="186">
        <v>2</v>
      </c>
      <c r="F54" s="262" t="s">
        <v>394</v>
      </c>
      <c r="G54" s="204"/>
      <c r="H54" s="204"/>
      <c r="I54" s="204" t="s">
        <v>281</v>
      </c>
      <c r="J54" s="204"/>
      <c r="K54" s="204"/>
      <c r="L54" s="204"/>
      <c r="M54" s="204" t="s">
        <v>281</v>
      </c>
      <c r="N54" s="204"/>
      <c r="O54" s="204" t="s">
        <v>281</v>
      </c>
      <c r="P54" s="204"/>
      <c r="Q54" s="204"/>
      <c r="R54" s="204"/>
      <c r="S54" s="204" t="s">
        <v>281</v>
      </c>
      <c r="T54" s="204"/>
      <c r="U54" s="204"/>
      <c r="V54" s="204" t="s">
        <v>281</v>
      </c>
      <c r="W54" s="204"/>
      <c r="X54" s="204"/>
      <c r="Y54" s="204"/>
      <c r="Z54" s="204" t="s">
        <v>281</v>
      </c>
      <c r="AA54" s="204"/>
      <c r="AB54" s="204"/>
      <c r="AC54" s="204"/>
      <c r="AD54" s="204"/>
      <c r="AE54" s="204" t="s">
        <v>281</v>
      </c>
      <c r="AF54" s="204"/>
      <c r="AG54" s="204"/>
      <c r="AH54" s="204"/>
      <c r="AI54" s="204"/>
      <c r="AJ54" s="204" t="s">
        <v>281</v>
      </c>
      <c r="AK54" s="236" t="s">
        <v>395</v>
      </c>
    </row>
    <row r="55" spans="1:44" ht="123.75" customHeight="1" x14ac:dyDescent="0.25">
      <c r="A55" s="466" t="s">
        <v>396</v>
      </c>
      <c r="B55" s="469" t="s">
        <v>201</v>
      </c>
      <c r="C55" s="188">
        <v>1</v>
      </c>
      <c r="D55" s="189" t="s">
        <v>397</v>
      </c>
      <c r="E55" s="189">
        <v>1</v>
      </c>
      <c r="F55" s="260" t="s">
        <v>398</v>
      </c>
      <c r="G55" s="202"/>
      <c r="H55" s="202"/>
      <c r="I55" s="202" t="s">
        <v>281</v>
      </c>
      <c r="J55" s="202"/>
      <c r="K55" s="202"/>
      <c r="L55" s="202"/>
      <c r="M55" s="202" t="s">
        <v>281</v>
      </c>
      <c r="N55" s="202"/>
      <c r="O55" s="202" t="s">
        <v>281</v>
      </c>
      <c r="P55" s="202"/>
      <c r="Q55" s="202"/>
      <c r="R55" s="202"/>
      <c r="S55" s="202" t="s">
        <v>281</v>
      </c>
      <c r="T55" s="202"/>
      <c r="U55" s="202"/>
      <c r="V55" s="202" t="s">
        <v>281</v>
      </c>
      <c r="W55" s="202"/>
      <c r="X55" s="202"/>
      <c r="Y55" s="202"/>
      <c r="Z55" s="202" t="s">
        <v>281</v>
      </c>
      <c r="AA55" s="202"/>
      <c r="AB55" s="202"/>
      <c r="AC55" s="202"/>
      <c r="AD55" s="202"/>
      <c r="AE55" s="202" t="s">
        <v>281</v>
      </c>
      <c r="AF55" s="202"/>
      <c r="AG55" s="202"/>
      <c r="AH55" s="202"/>
      <c r="AI55" s="202"/>
      <c r="AJ55" s="202" t="s">
        <v>281</v>
      </c>
      <c r="AK55" s="237" t="s">
        <v>282</v>
      </c>
    </row>
    <row r="56" spans="1:44" ht="185.25" customHeight="1" x14ac:dyDescent="0.25">
      <c r="A56" s="467"/>
      <c r="B56" s="470"/>
      <c r="C56" s="187">
        <v>2</v>
      </c>
      <c r="D56" s="185" t="s">
        <v>399</v>
      </c>
      <c r="E56" s="185">
        <v>2</v>
      </c>
      <c r="F56" s="261" t="s">
        <v>400</v>
      </c>
      <c r="G56" s="203"/>
      <c r="H56" s="203"/>
      <c r="I56" s="203" t="s">
        <v>281</v>
      </c>
      <c r="J56" s="203"/>
      <c r="K56" s="203"/>
      <c r="L56" s="203"/>
      <c r="M56" s="203" t="s">
        <v>281</v>
      </c>
      <c r="N56" s="203"/>
      <c r="O56" s="203" t="s">
        <v>281</v>
      </c>
      <c r="P56" s="203"/>
      <c r="Q56" s="203"/>
      <c r="R56" s="203"/>
      <c r="S56" s="203" t="s">
        <v>281</v>
      </c>
      <c r="T56" s="203"/>
      <c r="U56" s="203"/>
      <c r="V56" s="203" t="s">
        <v>281</v>
      </c>
      <c r="W56" s="203"/>
      <c r="X56" s="203"/>
      <c r="Y56" s="203"/>
      <c r="Z56" s="203" t="s">
        <v>281</v>
      </c>
      <c r="AA56" s="203"/>
      <c r="AB56" s="203"/>
      <c r="AC56" s="203"/>
      <c r="AD56" s="203"/>
      <c r="AE56" s="203" t="s">
        <v>281</v>
      </c>
      <c r="AF56" s="203"/>
      <c r="AG56" s="203"/>
      <c r="AH56" s="203"/>
      <c r="AI56" s="203"/>
      <c r="AJ56" s="203" t="s">
        <v>281</v>
      </c>
      <c r="AK56" s="235" t="s">
        <v>401</v>
      </c>
    </row>
    <row r="57" spans="1:44" ht="132.75" customHeight="1" x14ac:dyDescent="0.25">
      <c r="A57" s="467"/>
      <c r="B57" s="470"/>
      <c r="C57" s="187">
        <v>3</v>
      </c>
      <c r="D57" s="185" t="s">
        <v>402</v>
      </c>
      <c r="E57" s="185">
        <v>3</v>
      </c>
      <c r="F57" s="261" t="s">
        <v>403</v>
      </c>
      <c r="G57" s="203"/>
      <c r="H57" s="203"/>
      <c r="I57" s="203" t="s">
        <v>281</v>
      </c>
      <c r="J57" s="203"/>
      <c r="K57" s="203"/>
      <c r="L57" s="203"/>
      <c r="M57" s="203" t="s">
        <v>281</v>
      </c>
      <c r="N57" s="203"/>
      <c r="O57" s="203" t="s">
        <v>281</v>
      </c>
      <c r="P57" s="203"/>
      <c r="Q57" s="203"/>
      <c r="R57" s="203"/>
      <c r="S57" s="203" t="s">
        <v>281</v>
      </c>
      <c r="T57" s="203"/>
      <c r="U57" s="203"/>
      <c r="V57" s="203" t="s">
        <v>281</v>
      </c>
      <c r="W57" s="203"/>
      <c r="X57" s="203"/>
      <c r="Y57" s="203"/>
      <c r="Z57" s="203" t="s">
        <v>281</v>
      </c>
      <c r="AA57" s="203"/>
      <c r="AB57" s="203"/>
      <c r="AC57" s="203"/>
      <c r="AD57" s="203"/>
      <c r="AE57" s="203" t="s">
        <v>281</v>
      </c>
      <c r="AF57" s="203"/>
      <c r="AG57" s="203"/>
      <c r="AH57" s="203"/>
      <c r="AI57" s="203"/>
      <c r="AJ57" s="203" t="s">
        <v>281</v>
      </c>
      <c r="AK57" s="235" t="s">
        <v>282</v>
      </c>
    </row>
    <row r="58" spans="1:44" ht="126.75" customHeight="1" x14ac:dyDescent="0.25">
      <c r="A58" s="467"/>
      <c r="B58" s="470"/>
      <c r="C58" s="187">
        <v>4</v>
      </c>
      <c r="D58" s="185" t="s">
        <v>404</v>
      </c>
      <c r="E58" s="185">
        <v>4</v>
      </c>
      <c r="F58" s="261" t="s">
        <v>405</v>
      </c>
      <c r="G58" s="203"/>
      <c r="H58" s="203"/>
      <c r="I58" s="203" t="s">
        <v>281</v>
      </c>
      <c r="J58" s="203"/>
      <c r="K58" s="203"/>
      <c r="L58" s="203"/>
      <c r="M58" s="203" t="s">
        <v>281</v>
      </c>
      <c r="N58" s="203"/>
      <c r="O58" s="203" t="s">
        <v>281</v>
      </c>
      <c r="P58" s="203"/>
      <c r="Q58" s="203"/>
      <c r="R58" s="203"/>
      <c r="S58" s="203" t="s">
        <v>281</v>
      </c>
      <c r="T58" s="203"/>
      <c r="U58" s="203"/>
      <c r="V58" s="203" t="s">
        <v>281</v>
      </c>
      <c r="W58" s="203"/>
      <c r="X58" s="203"/>
      <c r="Y58" s="203"/>
      <c r="Z58" s="203" t="s">
        <v>281</v>
      </c>
      <c r="AA58" s="203"/>
      <c r="AB58" s="203"/>
      <c r="AC58" s="203"/>
      <c r="AD58" s="203"/>
      <c r="AE58" s="203" t="s">
        <v>281</v>
      </c>
      <c r="AF58" s="203"/>
      <c r="AG58" s="203"/>
      <c r="AH58" s="203"/>
      <c r="AI58" s="203"/>
      <c r="AJ58" s="203" t="s">
        <v>281</v>
      </c>
      <c r="AK58" s="235" t="s">
        <v>282</v>
      </c>
    </row>
    <row r="59" spans="1:44" ht="186" customHeight="1" thickBot="1" x14ac:dyDescent="0.3">
      <c r="A59" s="468"/>
      <c r="B59" s="471"/>
      <c r="C59" s="190">
        <v>6</v>
      </c>
      <c r="D59" s="190" t="s">
        <v>406</v>
      </c>
      <c r="E59" s="186">
        <v>6</v>
      </c>
      <c r="F59" s="262" t="s">
        <v>407</v>
      </c>
      <c r="G59" s="204"/>
      <c r="H59" s="204"/>
      <c r="I59" s="204" t="s">
        <v>281</v>
      </c>
      <c r="J59" s="204"/>
      <c r="K59" s="204"/>
      <c r="L59" s="204"/>
      <c r="M59" s="204" t="s">
        <v>281</v>
      </c>
      <c r="N59" s="204"/>
      <c r="O59" s="204" t="s">
        <v>281</v>
      </c>
      <c r="P59" s="204"/>
      <c r="Q59" s="204"/>
      <c r="R59" s="204"/>
      <c r="S59" s="204" t="s">
        <v>281</v>
      </c>
      <c r="T59" s="204"/>
      <c r="U59" s="204"/>
      <c r="V59" s="204" t="s">
        <v>281</v>
      </c>
      <c r="W59" s="204"/>
      <c r="X59" s="204"/>
      <c r="Y59" s="204"/>
      <c r="Z59" s="204" t="s">
        <v>281</v>
      </c>
      <c r="AA59" s="204"/>
      <c r="AB59" s="204"/>
      <c r="AC59" s="204"/>
      <c r="AD59" s="204"/>
      <c r="AE59" s="204" t="s">
        <v>281</v>
      </c>
      <c r="AF59" s="204"/>
      <c r="AG59" s="204"/>
      <c r="AH59" s="204"/>
      <c r="AI59" s="204"/>
      <c r="AJ59" s="204" t="s">
        <v>281</v>
      </c>
      <c r="AK59" s="236" t="s">
        <v>282</v>
      </c>
    </row>
    <row r="60" spans="1:44" ht="190.5" customHeight="1" thickBot="1" x14ac:dyDescent="0.3">
      <c r="A60" s="253" t="s">
        <v>408</v>
      </c>
      <c r="B60" s="254" t="s">
        <v>409</v>
      </c>
      <c r="C60" s="190">
        <v>5</v>
      </c>
      <c r="D60" s="197" t="s">
        <v>410</v>
      </c>
      <c r="E60" s="186">
        <v>5</v>
      </c>
      <c r="F60" s="262" t="s">
        <v>411</v>
      </c>
      <c r="G60" s="204"/>
      <c r="H60" s="204"/>
      <c r="I60" s="204" t="s">
        <v>281</v>
      </c>
      <c r="J60" s="204"/>
      <c r="K60" s="204"/>
      <c r="L60" s="204"/>
      <c r="M60" s="204" t="s">
        <v>281</v>
      </c>
      <c r="N60" s="204"/>
      <c r="O60" s="204" t="s">
        <v>281</v>
      </c>
      <c r="P60" s="204"/>
      <c r="Q60" s="204"/>
      <c r="R60" s="204"/>
      <c r="S60" s="204" t="s">
        <v>281</v>
      </c>
      <c r="T60" s="204"/>
      <c r="U60" s="204"/>
      <c r="V60" s="204" t="s">
        <v>281</v>
      </c>
      <c r="W60" s="204"/>
      <c r="X60" s="204"/>
      <c r="Y60" s="204"/>
      <c r="Z60" s="204" t="s">
        <v>281</v>
      </c>
      <c r="AA60" s="204"/>
      <c r="AB60" s="204"/>
      <c r="AC60" s="204"/>
      <c r="AD60" s="204"/>
      <c r="AE60" s="204" t="s">
        <v>281</v>
      </c>
      <c r="AF60" s="204"/>
      <c r="AG60" s="204"/>
      <c r="AH60" s="204"/>
      <c r="AI60" s="204"/>
      <c r="AJ60" s="204" t="s">
        <v>281</v>
      </c>
      <c r="AK60" s="236" t="s">
        <v>412</v>
      </c>
      <c r="AQ60" s="440"/>
      <c r="AR60" s="441"/>
    </row>
    <row r="61" spans="1:44" ht="114" customHeight="1" thickBot="1" x14ac:dyDescent="0.3">
      <c r="A61" s="255" t="s">
        <v>413</v>
      </c>
      <c r="B61" s="256" t="s">
        <v>414</v>
      </c>
      <c r="C61" s="187">
        <v>2</v>
      </c>
      <c r="D61" s="185" t="s">
        <v>415</v>
      </c>
      <c r="E61" s="185">
        <v>2</v>
      </c>
      <c r="F61" s="261" t="s">
        <v>416</v>
      </c>
      <c r="G61" s="203"/>
      <c r="H61" s="203"/>
      <c r="I61" s="203" t="s">
        <v>281</v>
      </c>
      <c r="J61" s="203"/>
      <c r="K61" s="203"/>
      <c r="L61" s="203"/>
      <c r="M61" s="203" t="s">
        <v>281</v>
      </c>
      <c r="N61" s="203"/>
      <c r="O61" s="203" t="s">
        <v>281</v>
      </c>
      <c r="P61" s="203"/>
      <c r="Q61" s="203"/>
      <c r="R61" s="203"/>
      <c r="S61" s="203" t="s">
        <v>281</v>
      </c>
      <c r="T61" s="203"/>
      <c r="U61" s="203"/>
      <c r="V61" s="203" t="s">
        <v>281</v>
      </c>
      <c r="W61" s="203"/>
      <c r="X61" s="203"/>
      <c r="Y61" s="203"/>
      <c r="Z61" s="203" t="s">
        <v>281</v>
      </c>
      <c r="AA61" s="203"/>
      <c r="AB61" s="203"/>
      <c r="AC61" s="203"/>
      <c r="AD61" s="203"/>
      <c r="AE61" s="203" t="s">
        <v>281</v>
      </c>
      <c r="AF61" s="203"/>
      <c r="AG61" s="203"/>
      <c r="AH61" s="203"/>
      <c r="AI61" s="203"/>
      <c r="AJ61" s="203" t="s">
        <v>281</v>
      </c>
      <c r="AK61" s="235" t="s">
        <v>417</v>
      </c>
      <c r="AQ61" s="440"/>
      <c r="AR61" s="441"/>
    </row>
    <row r="62" spans="1:44" ht="195" customHeight="1" thickBot="1" x14ac:dyDescent="0.3">
      <c r="A62" s="240" t="s">
        <v>418</v>
      </c>
      <c r="B62" s="198" t="s">
        <v>230</v>
      </c>
      <c r="C62" s="199">
        <v>1</v>
      </c>
      <c r="D62" s="200" t="s">
        <v>231</v>
      </c>
      <c r="E62" s="200">
        <v>1</v>
      </c>
      <c r="F62" s="263" t="s">
        <v>419</v>
      </c>
      <c r="G62" s="209"/>
      <c r="H62" s="209"/>
      <c r="I62" s="209" t="s">
        <v>281</v>
      </c>
      <c r="J62" s="209"/>
      <c r="K62" s="209"/>
      <c r="L62" s="209"/>
      <c r="M62" s="209" t="s">
        <v>281</v>
      </c>
      <c r="N62" s="209"/>
      <c r="O62" s="209" t="s">
        <v>281</v>
      </c>
      <c r="P62" s="209"/>
      <c r="Q62" s="209"/>
      <c r="R62" s="209"/>
      <c r="S62" s="209" t="s">
        <v>281</v>
      </c>
      <c r="T62" s="209"/>
      <c r="U62" s="209"/>
      <c r="V62" s="209" t="s">
        <v>281</v>
      </c>
      <c r="W62" s="209"/>
      <c r="X62" s="209"/>
      <c r="Y62" s="209"/>
      <c r="Z62" s="209" t="s">
        <v>281</v>
      </c>
      <c r="AA62" s="209"/>
      <c r="AB62" s="209"/>
      <c r="AC62" s="209"/>
      <c r="AD62" s="209"/>
      <c r="AE62" s="209" t="s">
        <v>281</v>
      </c>
      <c r="AF62" s="209"/>
      <c r="AG62" s="209"/>
      <c r="AH62" s="209"/>
      <c r="AI62" s="209"/>
      <c r="AJ62" s="209" t="s">
        <v>281</v>
      </c>
      <c r="AK62" s="241" t="s">
        <v>420</v>
      </c>
    </row>
    <row r="63" spans="1:44" ht="108" customHeight="1" x14ac:dyDescent="0.25">
      <c r="A63" s="466" t="s">
        <v>421</v>
      </c>
      <c r="B63" s="469" t="s">
        <v>422</v>
      </c>
      <c r="C63" s="188">
        <v>1</v>
      </c>
      <c r="D63" s="201" t="s">
        <v>423</v>
      </c>
      <c r="E63" s="189">
        <v>1</v>
      </c>
      <c r="F63" s="260" t="s">
        <v>424</v>
      </c>
      <c r="G63" s="202"/>
      <c r="H63" s="202"/>
      <c r="I63" s="202" t="s">
        <v>281</v>
      </c>
      <c r="J63" s="202"/>
      <c r="K63" s="202"/>
      <c r="L63" s="202"/>
      <c r="M63" s="202" t="s">
        <v>281</v>
      </c>
      <c r="N63" s="202"/>
      <c r="O63" s="202" t="s">
        <v>281</v>
      </c>
      <c r="P63" s="202"/>
      <c r="Q63" s="202"/>
      <c r="R63" s="202"/>
      <c r="S63" s="202" t="s">
        <v>281</v>
      </c>
      <c r="T63" s="202"/>
      <c r="U63" s="202"/>
      <c r="V63" s="202" t="s">
        <v>281</v>
      </c>
      <c r="W63" s="202"/>
      <c r="X63" s="202"/>
      <c r="Y63" s="202"/>
      <c r="Z63" s="202" t="s">
        <v>281</v>
      </c>
      <c r="AA63" s="202"/>
      <c r="AB63" s="202"/>
      <c r="AC63" s="202"/>
      <c r="AD63" s="202"/>
      <c r="AE63" s="202" t="s">
        <v>281</v>
      </c>
      <c r="AF63" s="202"/>
      <c r="AG63" s="202"/>
      <c r="AH63" s="202"/>
      <c r="AI63" s="202"/>
      <c r="AJ63" s="202" t="s">
        <v>281</v>
      </c>
      <c r="AK63" s="237" t="s">
        <v>425</v>
      </c>
    </row>
    <row r="64" spans="1:44" ht="113.25" customHeight="1" x14ac:dyDescent="0.25">
      <c r="A64" s="467"/>
      <c r="B64" s="470"/>
      <c r="C64" s="187">
        <v>2</v>
      </c>
      <c r="D64" s="185" t="s">
        <v>426</v>
      </c>
      <c r="E64" s="185">
        <v>2</v>
      </c>
      <c r="F64" s="261" t="s">
        <v>427</v>
      </c>
      <c r="G64" s="203"/>
      <c r="H64" s="203"/>
      <c r="I64" s="203" t="s">
        <v>281</v>
      </c>
      <c r="J64" s="203"/>
      <c r="K64" s="203"/>
      <c r="L64" s="203"/>
      <c r="M64" s="203" t="s">
        <v>281</v>
      </c>
      <c r="N64" s="203"/>
      <c r="O64" s="203" t="s">
        <v>281</v>
      </c>
      <c r="P64" s="203"/>
      <c r="Q64" s="203"/>
      <c r="R64" s="203"/>
      <c r="S64" s="203" t="s">
        <v>281</v>
      </c>
      <c r="T64" s="203"/>
      <c r="U64" s="203"/>
      <c r="V64" s="203" t="s">
        <v>281</v>
      </c>
      <c r="W64" s="203"/>
      <c r="X64" s="203"/>
      <c r="Y64" s="203"/>
      <c r="Z64" s="203" t="s">
        <v>281</v>
      </c>
      <c r="AA64" s="203"/>
      <c r="AB64" s="203"/>
      <c r="AC64" s="203"/>
      <c r="AD64" s="203"/>
      <c r="AE64" s="203" t="s">
        <v>281</v>
      </c>
      <c r="AF64" s="203"/>
      <c r="AG64" s="203"/>
      <c r="AH64" s="203"/>
      <c r="AI64" s="203"/>
      <c r="AJ64" s="203" t="s">
        <v>281</v>
      </c>
      <c r="AK64" s="235" t="s">
        <v>425</v>
      </c>
    </row>
    <row r="65" spans="1:37" ht="126" customHeight="1" thickBot="1" x14ac:dyDescent="0.3">
      <c r="A65" s="472"/>
      <c r="B65" s="473"/>
      <c r="C65" s="242">
        <v>3</v>
      </c>
      <c r="D65" s="242" t="s">
        <v>428</v>
      </c>
      <c r="E65" s="243">
        <v>3</v>
      </c>
      <c r="F65" s="264" t="s">
        <v>429</v>
      </c>
      <c r="G65" s="244"/>
      <c r="H65" s="244"/>
      <c r="I65" s="244" t="s">
        <v>281</v>
      </c>
      <c r="J65" s="244"/>
      <c r="K65" s="244"/>
      <c r="L65" s="244"/>
      <c r="M65" s="244" t="s">
        <v>281</v>
      </c>
      <c r="N65" s="244"/>
      <c r="O65" s="244" t="s">
        <v>281</v>
      </c>
      <c r="P65" s="244"/>
      <c r="Q65" s="244"/>
      <c r="R65" s="244"/>
      <c r="S65" s="244" t="s">
        <v>281</v>
      </c>
      <c r="T65" s="244"/>
      <c r="U65" s="244" t="s">
        <v>281</v>
      </c>
      <c r="V65" s="244"/>
      <c r="W65" s="244"/>
      <c r="X65" s="244"/>
      <c r="Y65" s="244"/>
      <c r="Z65" s="244" t="s">
        <v>281</v>
      </c>
      <c r="AA65" s="244"/>
      <c r="AB65" s="244"/>
      <c r="AC65" s="244"/>
      <c r="AD65" s="244"/>
      <c r="AE65" s="244" t="s">
        <v>281</v>
      </c>
      <c r="AF65" s="244"/>
      <c r="AG65" s="244"/>
      <c r="AH65" s="244"/>
      <c r="AI65" s="244"/>
      <c r="AJ65" s="244" t="s">
        <v>281</v>
      </c>
      <c r="AK65" s="245" t="s">
        <v>430</v>
      </c>
    </row>
    <row r="66" spans="1:37" x14ac:dyDescent="0.25">
      <c r="A66" s="174" t="s">
        <v>254</v>
      </c>
      <c r="B66" s="175" t="s">
        <v>254</v>
      </c>
      <c r="C66" s="175" t="s">
        <v>254</v>
      </c>
      <c r="D66" s="175" t="s">
        <v>254</v>
      </c>
      <c r="E66" s="175" t="s">
        <v>254</v>
      </c>
      <c r="F66" s="176" t="s">
        <v>254</v>
      </c>
      <c r="G66" s="154"/>
      <c r="H66" s="154"/>
      <c r="I66" s="154"/>
      <c r="J66" s="153"/>
      <c r="K66" s="154"/>
      <c r="L66" s="154"/>
      <c r="M66" s="154"/>
      <c r="N66" s="154"/>
      <c r="O66" s="154"/>
      <c r="P66" s="154"/>
      <c r="Q66" s="154"/>
      <c r="R66" s="154"/>
      <c r="S66" s="154"/>
      <c r="T66" s="154"/>
      <c r="U66" s="154"/>
      <c r="V66" s="154"/>
      <c r="W66" s="154"/>
      <c r="X66" s="154"/>
      <c r="Y66" s="154"/>
      <c r="Z66" s="154"/>
      <c r="AA66" s="154"/>
      <c r="AB66" s="154"/>
      <c r="AC66" s="154"/>
      <c r="AD66" s="154"/>
      <c r="AE66" s="154"/>
      <c r="AF66" s="154"/>
      <c r="AG66" s="154"/>
      <c r="AH66" s="154"/>
      <c r="AI66" s="154"/>
      <c r="AJ66" s="154"/>
      <c r="AK66" s="229"/>
    </row>
  </sheetData>
  <mergeCells count="45">
    <mergeCell ref="A49:A53"/>
    <mergeCell ref="B49:B53"/>
    <mergeCell ref="A63:A65"/>
    <mergeCell ref="B63:B65"/>
    <mergeCell ref="A55:A59"/>
    <mergeCell ref="B55:B59"/>
    <mergeCell ref="A35:A40"/>
    <mergeCell ref="B35:B40"/>
    <mergeCell ref="A41:A45"/>
    <mergeCell ref="B41:B45"/>
    <mergeCell ref="A47:A48"/>
    <mergeCell ref="B47:B48"/>
    <mergeCell ref="A26:A27"/>
    <mergeCell ref="B26:B27"/>
    <mergeCell ref="A32:A34"/>
    <mergeCell ref="B32:B34"/>
    <mergeCell ref="A28:A31"/>
    <mergeCell ref="B28:B31"/>
    <mergeCell ref="AG8:AJ8"/>
    <mergeCell ref="A10:A14"/>
    <mergeCell ref="B10:B14"/>
    <mergeCell ref="T8:V8"/>
    <mergeCell ref="X8:Z8"/>
    <mergeCell ref="AB8:AE8"/>
    <mergeCell ref="O8:P8"/>
    <mergeCell ref="Q8:S8"/>
    <mergeCell ref="A8:A9"/>
    <mergeCell ref="B8:B9"/>
    <mergeCell ref="C8:C9"/>
    <mergeCell ref="AQ60:AQ61"/>
    <mergeCell ref="AR60:AR61"/>
    <mergeCell ref="A7:D7"/>
    <mergeCell ref="E7:F7"/>
    <mergeCell ref="AK8:AK9"/>
    <mergeCell ref="A18:A20"/>
    <mergeCell ref="B18:B20"/>
    <mergeCell ref="A15:A17"/>
    <mergeCell ref="B15:B17"/>
    <mergeCell ref="J8:M8"/>
    <mergeCell ref="D8:D9"/>
    <mergeCell ref="F8:F9"/>
    <mergeCell ref="G8:I8"/>
    <mergeCell ref="E8:E9"/>
    <mergeCell ref="A21:A25"/>
    <mergeCell ref="B21:B25"/>
  </mergeCells>
  <printOptions horizontalCentered="1"/>
  <pageMargins left="0.70866141732283472" right="0.70866141732283472" top="0.74803149606299213" bottom="0.74803149606299213" header="0.31496062992125984" footer="0.31496062992125984"/>
  <pageSetup scale="26" fitToHeight="0" orientation="landscape" r:id="rId1"/>
  <rowBreaks count="4" manualBreakCount="4">
    <brk id="20" max="16383" man="1"/>
    <brk id="32" max="36" man="1"/>
    <brk id="45" max="16383" man="1"/>
    <brk id="58" max="36" man="1"/>
  </row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F65DA8-2883-4291-BD54-EA347BF56599}">
  <sheetPr>
    <pageSetUpPr fitToPage="1"/>
  </sheetPr>
  <dimension ref="A1:AO117"/>
  <sheetViews>
    <sheetView showGridLines="0" view="pageBreakPreview" zoomScale="60" zoomScaleNormal="70" workbookViewId="0">
      <pane xSplit="3" ySplit="7" topLeftCell="D8" activePane="bottomRight" state="frozen"/>
      <selection pane="topRight"/>
      <selection pane="bottomLeft"/>
      <selection pane="bottomRight" activeCell="AI8" sqref="AI8:AI115"/>
    </sheetView>
  </sheetViews>
  <sheetFormatPr baseColWidth="10" defaultColWidth="11.42578125" defaultRowHeight="14.25" x14ac:dyDescent="0.2"/>
  <cols>
    <col min="1" max="1" width="5.28515625" style="43" customWidth="1"/>
    <col min="2" max="2" width="4" style="246" bestFit="1" customWidth="1"/>
    <col min="3" max="3" width="20" style="46" customWidth="1"/>
    <col min="4" max="4" width="36" style="46" customWidth="1"/>
    <col min="5" max="5" width="21.140625" style="46" customWidth="1"/>
    <col min="6" max="6" width="5.85546875" style="43" customWidth="1"/>
    <col min="7" max="7" width="63.5703125" style="79" customWidth="1"/>
    <col min="8" max="12" width="11.42578125" style="90" customWidth="1"/>
    <col min="13" max="13" width="19.42578125" style="90" customWidth="1"/>
    <col min="14" max="14" width="16.28515625" style="90" customWidth="1"/>
    <col min="15" max="15" width="15.5703125" style="90" customWidth="1"/>
    <col min="16" max="16" width="16.85546875" style="90" customWidth="1"/>
    <col min="17" max="18" width="11.42578125" style="90" customWidth="1"/>
    <col min="19" max="19" width="12.42578125" style="90" customWidth="1"/>
    <col min="20" max="33" width="11.42578125" style="90" customWidth="1"/>
    <col min="34" max="34" width="11.42578125" style="90" bestFit="1" customWidth="1"/>
    <col min="35" max="35" width="85.5703125" style="44" customWidth="1"/>
    <col min="36" max="37" width="11.42578125" style="43"/>
    <col min="38" max="38" width="11.85546875" style="43" bestFit="1" customWidth="1"/>
    <col min="39" max="16384" width="11.42578125" style="43"/>
  </cols>
  <sheetData>
    <row r="1" spans="2:35" ht="6.75" customHeight="1" x14ac:dyDescent="0.2">
      <c r="H1" s="43"/>
      <c r="I1" s="43"/>
      <c r="J1" s="43"/>
      <c r="K1" s="43"/>
      <c r="L1" s="43"/>
      <c r="M1" s="43"/>
      <c r="N1" s="43"/>
      <c r="O1" s="43"/>
      <c r="P1" s="43"/>
      <c r="Q1" s="43"/>
      <c r="R1" s="43"/>
      <c r="S1" s="43"/>
      <c r="T1" s="43"/>
      <c r="U1" s="43"/>
      <c r="V1" s="43"/>
      <c r="W1" s="43"/>
      <c r="X1" s="43"/>
      <c r="Y1" s="43"/>
      <c r="Z1" s="43"/>
      <c r="AA1" s="43"/>
      <c r="AB1" s="43"/>
      <c r="AC1" s="43"/>
      <c r="AD1" s="43"/>
      <c r="AE1" s="43"/>
      <c r="AF1" s="43"/>
      <c r="AG1" s="43"/>
      <c r="AH1" s="43"/>
      <c r="AI1" s="46"/>
    </row>
    <row r="2" spans="2:35" ht="21" customHeight="1" x14ac:dyDescent="0.2">
      <c r="B2" s="247"/>
      <c r="C2" s="56"/>
      <c r="D2" s="56"/>
      <c r="E2" s="59" t="s">
        <v>8</v>
      </c>
      <c r="F2" s="66" t="s">
        <v>431</v>
      </c>
      <c r="G2" s="67"/>
      <c r="H2" s="67" t="s">
        <v>253</v>
      </c>
      <c r="I2" s="62"/>
      <c r="J2" s="62"/>
      <c r="K2" s="62"/>
      <c r="L2" s="62"/>
      <c r="M2" s="62"/>
      <c r="N2" s="62"/>
      <c r="O2" s="62"/>
      <c r="P2" s="62"/>
      <c r="Q2" s="62"/>
      <c r="R2" s="62"/>
      <c r="S2" s="62"/>
      <c r="T2" s="62"/>
      <c r="U2" s="62"/>
      <c r="V2" s="62"/>
      <c r="W2" s="62"/>
      <c r="X2" s="62"/>
      <c r="Y2" s="62"/>
      <c r="Z2" s="62"/>
      <c r="AA2" s="62"/>
      <c r="AB2" s="62"/>
      <c r="AC2" s="63"/>
      <c r="AD2" s="63"/>
      <c r="AE2" s="63"/>
      <c r="AF2" s="63"/>
      <c r="AG2" s="63"/>
      <c r="AH2" s="63"/>
      <c r="AI2" s="84"/>
    </row>
    <row r="3" spans="2:35" ht="18.75" customHeight="1" x14ac:dyDescent="0.2">
      <c r="B3" s="248"/>
      <c r="C3" s="44"/>
      <c r="D3" s="44"/>
      <c r="E3" s="60" t="s">
        <v>432</v>
      </c>
      <c r="F3" s="58"/>
      <c r="G3" s="73"/>
      <c r="H3" s="69" t="s">
        <v>433</v>
      </c>
      <c r="I3" s="42"/>
      <c r="J3" s="42"/>
      <c r="K3" s="42"/>
      <c r="L3" s="42"/>
      <c r="M3" s="42"/>
      <c r="N3" s="42"/>
      <c r="O3" s="42"/>
      <c r="P3" s="42"/>
      <c r="Q3" s="42"/>
      <c r="R3" s="42"/>
      <c r="S3" s="42"/>
      <c r="T3" s="42"/>
      <c r="U3" s="42"/>
      <c r="V3" s="42"/>
      <c r="W3" s="42"/>
      <c r="X3" s="42"/>
      <c r="Y3" s="42"/>
      <c r="Z3" s="42"/>
      <c r="AA3" s="42"/>
      <c r="AB3" s="42"/>
      <c r="AC3" s="43"/>
      <c r="AD3" s="43"/>
      <c r="AE3" s="43"/>
      <c r="AF3" s="43"/>
      <c r="AG3" s="43"/>
      <c r="AH3" s="43"/>
      <c r="AI3" s="85"/>
    </row>
    <row r="4" spans="2:35" ht="19.5" customHeight="1" x14ac:dyDescent="0.2">
      <c r="B4" s="249"/>
      <c r="C4" s="57"/>
      <c r="D4" s="57"/>
      <c r="E4" s="61" t="s">
        <v>434</v>
      </c>
      <c r="F4" s="57"/>
      <c r="G4" s="74"/>
      <c r="H4" s="68" t="s">
        <v>435</v>
      </c>
      <c r="I4" s="64"/>
      <c r="J4" s="64"/>
      <c r="K4" s="64"/>
      <c r="L4" s="64"/>
      <c r="M4" s="64"/>
      <c r="N4" s="64"/>
      <c r="O4" s="64"/>
      <c r="P4" s="64"/>
      <c r="Q4" s="64"/>
      <c r="R4" s="64"/>
      <c r="S4" s="64"/>
      <c r="T4" s="64"/>
      <c r="U4" s="64"/>
      <c r="V4" s="64"/>
      <c r="W4" s="64"/>
      <c r="X4" s="64"/>
      <c r="Y4" s="64"/>
      <c r="Z4" s="64"/>
      <c r="AA4" s="64"/>
      <c r="AB4" s="64"/>
      <c r="AC4" s="65"/>
      <c r="AD4" s="65"/>
      <c r="AE4" s="65"/>
      <c r="AF4" s="65"/>
      <c r="AG4" s="65"/>
      <c r="AH4" s="65"/>
      <c r="AI4" s="86"/>
    </row>
    <row r="5" spans="2:35" ht="38.25" customHeight="1" x14ac:dyDescent="0.2">
      <c r="B5" s="428" t="s">
        <v>436</v>
      </c>
      <c r="C5" s="429"/>
      <c r="D5" s="429"/>
      <c r="E5" s="429"/>
      <c r="F5" s="429"/>
      <c r="G5" s="429"/>
      <c r="H5" s="429"/>
      <c r="I5" s="429"/>
      <c r="J5" s="429"/>
      <c r="K5" s="429"/>
      <c r="L5" s="429"/>
      <c r="M5" s="429"/>
      <c r="N5" s="429"/>
      <c r="O5" s="429"/>
      <c r="P5" s="429"/>
      <c r="Q5" s="429"/>
      <c r="R5" s="429"/>
      <c r="S5" s="429"/>
      <c r="T5" s="429"/>
      <c r="U5" s="429"/>
      <c r="V5" s="429"/>
      <c r="W5" s="429"/>
      <c r="X5" s="429"/>
      <c r="Y5" s="429"/>
      <c r="Z5" s="429"/>
      <c r="AA5" s="429"/>
      <c r="AB5" s="429"/>
      <c r="AC5" s="429"/>
      <c r="AD5" s="429"/>
      <c r="AE5" s="429"/>
      <c r="AF5" s="429"/>
      <c r="AG5" s="429"/>
      <c r="AH5" s="429"/>
      <c r="AI5" s="429"/>
    </row>
    <row r="6" spans="2:35" ht="35.25" customHeight="1" x14ac:dyDescent="0.2">
      <c r="B6" s="430" t="s">
        <v>0</v>
      </c>
      <c r="C6" s="431"/>
      <c r="D6" s="431"/>
      <c r="E6" s="431"/>
      <c r="F6" s="432" t="s">
        <v>1</v>
      </c>
      <c r="G6" s="433"/>
      <c r="H6" s="434" t="s">
        <v>263</v>
      </c>
      <c r="I6" s="435"/>
      <c r="J6" s="435"/>
      <c r="K6" s="421" t="s">
        <v>264</v>
      </c>
      <c r="L6" s="436"/>
      <c r="M6" s="436"/>
      <c r="N6" s="437"/>
      <c r="O6" s="421" t="s">
        <v>265</v>
      </c>
      <c r="P6" s="422"/>
      <c r="Q6" s="421" t="s">
        <v>266</v>
      </c>
      <c r="R6" s="422"/>
      <c r="S6" s="423"/>
      <c r="T6" s="421" t="s">
        <v>267</v>
      </c>
      <c r="U6" s="422"/>
      <c r="V6" s="423"/>
      <c r="W6" s="421" t="s">
        <v>268</v>
      </c>
      <c r="X6" s="422"/>
      <c r="Y6" s="423"/>
      <c r="Z6" s="421" t="s">
        <v>269</v>
      </c>
      <c r="AA6" s="422"/>
      <c r="AB6" s="422"/>
      <c r="AC6" s="422"/>
      <c r="AD6" s="424" t="s">
        <v>270</v>
      </c>
      <c r="AE6" s="425"/>
      <c r="AF6" s="425"/>
      <c r="AG6" s="425"/>
      <c r="AH6" s="438" t="s">
        <v>437</v>
      </c>
      <c r="AI6" s="426" t="s">
        <v>271</v>
      </c>
    </row>
    <row r="7" spans="2:35" ht="113.25" customHeight="1" x14ac:dyDescent="0.2">
      <c r="B7" s="55" t="s">
        <v>2</v>
      </c>
      <c r="C7" s="54" t="s">
        <v>3</v>
      </c>
      <c r="D7" s="52" t="s">
        <v>4</v>
      </c>
      <c r="E7" s="54" t="s">
        <v>5</v>
      </c>
      <c r="F7" s="53" t="s">
        <v>6</v>
      </c>
      <c r="G7" s="75" t="s">
        <v>7</v>
      </c>
      <c r="H7" s="135" t="s">
        <v>272</v>
      </c>
      <c r="I7" s="136" t="s">
        <v>273</v>
      </c>
      <c r="J7" s="137" t="s">
        <v>274</v>
      </c>
      <c r="K7" s="138" t="s">
        <v>272</v>
      </c>
      <c r="L7" s="139" t="s">
        <v>273</v>
      </c>
      <c r="M7" s="139" t="s">
        <v>274</v>
      </c>
      <c r="N7" s="140" t="s">
        <v>275</v>
      </c>
      <c r="O7" s="141" t="s">
        <v>273</v>
      </c>
      <c r="P7" s="142" t="s">
        <v>274</v>
      </c>
      <c r="Q7" s="141" t="s">
        <v>273</v>
      </c>
      <c r="R7" s="139" t="s">
        <v>274</v>
      </c>
      <c r="S7" s="140" t="s">
        <v>275</v>
      </c>
      <c r="T7" s="138" t="s">
        <v>273</v>
      </c>
      <c r="U7" s="139" t="s">
        <v>274</v>
      </c>
      <c r="V7" s="143" t="s">
        <v>275</v>
      </c>
      <c r="W7" s="138" t="s">
        <v>273</v>
      </c>
      <c r="X7" s="144" t="s">
        <v>274</v>
      </c>
      <c r="Y7" s="140" t="s">
        <v>276</v>
      </c>
      <c r="Z7" s="141" t="s">
        <v>272</v>
      </c>
      <c r="AA7" s="139" t="s">
        <v>273</v>
      </c>
      <c r="AB7" s="142" t="s">
        <v>274</v>
      </c>
      <c r="AC7" s="140" t="s">
        <v>276</v>
      </c>
      <c r="AD7" s="145" t="s">
        <v>272</v>
      </c>
      <c r="AE7" s="146" t="s">
        <v>273</v>
      </c>
      <c r="AF7" s="146" t="s">
        <v>274</v>
      </c>
      <c r="AG7" s="147" t="s">
        <v>275</v>
      </c>
      <c r="AH7" s="439"/>
      <c r="AI7" s="427"/>
    </row>
    <row r="8" spans="2:35" s="44" customFormat="1" ht="156" customHeight="1" x14ac:dyDescent="0.25">
      <c r="B8" s="416" t="s">
        <v>9</v>
      </c>
      <c r="C8" s="417" t="s">
        <v>10</v>
      </c>
      <c r="D8" s="418" t="s">
        <v>11</v>
      </c>
      <c r="E8" s="417" t="s">
        <v>12</v>
      </c>
      <c r="F8" s="70">
        <v>1</v>
      </c>
      <c r="G8" s="133" t="s">
        <v>15</v>
      </c>
      <c r="H8" s="71"/>
      <c r="I8" s="71" t="s">
        <v>281</v>
      </c>
      <c r="J8" s="71"/>
      <c r="K8" s="71"/>
      <c r="L8" s="71" t="s">
        <v>281</v>
      </c>
      <c r="M8" s="71"/>
      <c r="N8" s="71"/>
      <c r="O8" s="71" t="s">
        <v>281</v>
      </c>
      <c r="P8" s="71"/>
      <c r="Q8" s="71" t="s">
        <v>281</v>
      </c>
      <c r="R8" s="71"/>
      <c r="S8" s="71"/>
      <c r="T8" s="71" t="s">
        <v>281</v>
      </c>
      <c r="U8" s="71"/>
      <c r="V8" s="71"/>
      <c r="W8" s="71"/>
      <c r="X8" s="71"/>
      <c r="Y8" s="71" t="s">
        <v>281</v>
      </c>
      <c r="Z8" s="71"/>
      <c r="AA8" s="71"/>
      <c r="AB8" s="71"/>
      <c r="AC8" s="117" t="s">
        <v>281</v>
      </c>
      <c r="AD8" s="117"/>
      <c r="AE8" s="117"/>
      <c r="AF8" s="117"/>
      <c r="AG8" s="117" t="s">
        <v>281</v>
      </c>
      <c r="AH8" s="148" t="s">
        <v>20</v>
      </c>
      <c r="AI8" s="72" t="s">
        <v>438</v>
      </c>
    </row>
    <row r="9" spans="2:35" ht="176.25" customHeight="1" x14ac:dyDescent="0.2">
      <c r="B9" s="414"/>
      <c r="C9" s="404"/>
      <c r="D9" s="407"/>
      <c r="E9" s="404"/>
      <c r="F9" s="50">
        <v>2</v>
      </c>
      <c r="G9" s="76" t="s">
        <v>21</v>
      </c>
      <c r="H9" s="83"/>
      <c r="I9" s="83" t="s">
        <v>281</v>
      </c>
      <c r="J9" s="83"/>
      <c r="K9" s="83"/>
      <c r="L9" s="83"/>
      <c r="M9" s="83"/>
      <c r="N9" s="83" t="s">
        <v>281</v>
      </c>
      <c r="O9" s="83" t="s">
        <v>281</v>
      </c>
      <c r="P9" s="83"/>
      <c r="Q9" s="83" t="s">
        <v>281</v>
      </c>
      <c r="R9" s="83"/>
      <c r="S9" s="83"/>
      <c r="T9" s="83"/>
      <c r="U9" s="83" t="s">
        <v>281</v>
      </c>
      <c r="V9" s="83"/>
      <c r="W9" s="83"/>
      <c r="X9" s="83" t="s">
        <v>281</v>
      </c>
      <c r="Y9" s="83"/>
      <c r="Z9" s="83"/>
      <c r="AA9" s="83"/>
      <c r="AB9" s="83"/>
      <c r="AC9" s="50" t="s">
        <v>281</v>
      </c>
      <c r="AD9" s="50"/>
      <c r="AE9" s="50"/>
      <c r="AF9" s="50"/>
      <c r="AG9" s="50" t="s">
        <v>281</v>
      </c>
      <c r="AH9" s="148" t="s">
        <v>20</v>
      </c>
      <c r="AI9" s="80" t="s">
        <v>439</v>
      </c>
    </row>
    <row r="10" spans="2:35" ht="235.5" customHeight="1" x14ac:dyDescent="0.2">
      <c r="B10" s="414"/>
      <c r="C10" s="404"/>
      <c r="D10" s="407"/>
      <c r="E10" s="404"/>
      <c r="F10" s="50">
        <v>3</v>
      </c>
      <c r="G10" s="76" t="s">
        <v>26</v>
      </c>
      <c r="H10" s="83"/>
      <c r="I10" s="83" t="s">
        <v>281</v>
      </c>
      <c r="J10" s="83"/>
      <c r="K10" s="83"/>
      <c r="L10" s="83"/>
      <c r="M10" s="83"/>
      <c r="N10" s="83" t="s">
        <v>281</v>
      </c>
      <c r="O10" s="83" t="s">
        <v>281</v>
      </c>
      <c r="P10" s="83"/>
      <c r="Q10" s="83" t="s">
        <v>281</v>
      </c>
      <c r="R10" s="83"/>
      <c r="S10" s="83"/>
      <c r="T10" s="83"/>
      <c r="U10" s="83"/>
      <c r="V10" s="83" t="s">
        <v>281</v>
      </c>
      <c r="W10" s="83"/>
      <c r="X10" s="83"/>
      <c r="Y10" s="83" t="s">
        <v>281</v>
      </c>
      <c r="Z10" s="83"/>
      <c r="AA10" s="83"/>
      <c r="AB10" s="83"/>
      <c r="AC10" s="50" t="s">
        <v>281</v>
      </c>
      <c r="AD10" s="50"/>
      <c r="AE10" s="50"/>
      <c r="AF10" s="51"/>
      <c r="AG10" s="50" t="s">
        <v>281</v>
      </c>
      <c r="AH10" s="148" t="s">
        <v>20</v>
      </c>
      <c r="AI10" s="80" t="s">
        <v>440</v>
      </c>
    </row>
    <row r="11" spans="2:35" ht="189.75" customHeight="1" x14ac:dyDescent="0.2">
      <c r="B11" s="414" t="s">
        <v>28</v>
      </c>
      <c r="C11" s="404" t="s">
        <v>29</v>
      </c>
      <c r="D11" s="407" t="s">
        <v>30</v>
      </c>
      <c r="E11" s="404" t="s">
        <v>31</v>
      </c>
      <c r="F11" s="50">
        <v>1</v>
      </c>
      <c r="G11" s="76" t="s">
        <v>33</v>
      </c>
      <c r="H11" s="88"/>
      <c r="I11" s="88" t="s">
        <v>281</v>
      </c>
      <c r="J11" s="88"/>
      <c r="K11" s="88"/>
      <c r="L11" s="88" t="s">
        <v>281</v>
      </c>
      <c r="M11" s="88"/>
      <c r="N11" s="88"/>
      <c r="O11" s="88" t="s">
        <v>281</v>
      </c>
      <c r="P11" s="88"/>
      <c r="Q11" s="88" t="s">
        <v>281</v>
      </c>
      <c r="R11" s="88"/>
      <c r="S11" s="88"/>
      <c r="T11" s="88" t="s">
        <v>281</v>
      </c>
      <c r="U11" s="88"/>
      <c r="V11" s="88"/>
      <c r="W11" s="88"/>
      <c r="X11" s="88"/>
      <c r="Y11" s="88" t="s">
        <v>281</v>
      </c>
      <c r="Z11" s="88"/>
      <c r="AA11" s="88"/>
      <c r="AB11" s="88"/>
      <c r="AC11" s="89" t="s">
        <v>281</v>
      </c>
      <c r="AD11" s="89"/>
      <c r="AE11" s="89"/>
      <c r="AF11" s="89"/>
      <c r="AG11" s="89" t="s">
        <v>281</v>
      </c>
      <c r="AH11" s="148" t="s">
        <v>20</v>
      </c>
      <c r="AI11" s="80" t="s">
        <v>441</v>
      </c>
    </row>
    <row r="12" spans="2:35" ht="213" customHeight="1" x14ac:dyDescent="0.2">
      <c r="B12" s="414"/>
      <c r="C12" s="404"/>
      <c r="D12" s="407"/>
      <c r="E12" s="404"/>
      <c r="F12" s="50">
        <v>2</v>
      </c>
      <c r="G12" s="76" t="s">
        <v>34</v>
      </c>
      <c r="H12" s="88"/>
      <c r="I12" s="88" t="s">
        <v>281</v>
      </c>
      <c r="J12" s="88"/>
      <c r="K12" s="88"/>
      <c r="L12" s="88" t="s">
        <v>281</v>
      </c>
      <c r="M12" s="88"/>
      <c r="N12" s="88"/>
      <c r="O12" s="88" t="s">
        <v>281</v>
      </c>
      <c r="P12" s="88"/>
      <c r="Q12" s="88" t="s">
        <v>281</v>
      </c>
      <c r="R12" s="88"/>
      <c r="S12" s="88"/>
      <c r="T12" s="88" t="s">
        <v>281</v>
      </c>
      <c r="U12" s="88"/>
      <c r="V12" s="88"/>
      <c r="W12" s="88"/>
      <c r="X12" s="88"/>
      <c r="Y12" s="88" t="s">
        <v>281</v>
      </c>
      <c r="Z12" s="88"/>
      <c r="AA12" s="88"/>
      <c r="AB12" s="88"/>
      <c r="AC12" s="89" t="s">
        <v>281</v>
      </c>
      <c r="AD12" s="89"/>
      <c r="AE12" s="89"/>
      <c r="AF12" s="89"/>
      <c r="AG12" s="89" t="s">
        <v>281</v>
      </c>
      <c r="AH12" s="148" t="s">
        <v>20</v>
      </c>
      <c r="AI12" s="80" t="s">
        <v>442</v>
      </c>
    </row>
    <row r="13" spans="2:35" ht="172.5" customHeight="1" x14ac:dyDescent="0.2">
      <c r="B13" s="414"/>
      <c r="C13" s="404"/>
      <c r="D13" s="407"/>
      <c r="E13" s="404"/>
      <c r="F13" s="50">
        <v>3</v>
      </c>
      <c r="G13" s="76" t="s">
        <v>35</v>
      </c>
      <c r="H13" s="88"/>
      <c r="I13" s="88" t="s">
        <v>281</v>
      </c>
      <c r="J13" s="88"/>
      <c r="K13" s="88"/>
      <c r="L13" s="88"/>
      <c r="M13" s="88"/>
      <c r="N13" s="88" t="s">
        <v>281</v>
      </c>
      <c r="O13" s="88" t="s">
        <v>281</v>
      </c>
      <c r="P13" s="88"/>
      <c r="Q13" s="88" t="s">
        <v>281</v>
      </c>
      <c r="R13" s="88"/>
      <c r="S13" s="88"/>
      <c r="T13" s="88"/>
      <c r="U13" s="88"/>
      <c r="V13" s="88" t="s">
        <v>281</v>
      </c>
      <c r="W13" s="88"/>
      <c r="X13" s="88"/>
      <c r="Y13" s="88" t="s">
        <v>281</v>
      </c>
      <c r="Z13" s="88"/>
      <c r="AA13" s="88"/>
      <c r="AB13" s="88"/>
      <c r="AC13" s="89" t="s">
        <v>281</v>
      </c>
      <c r="AD13" s="89"/>
      <c r="AE13" s="89"/>
      <c r="AF13" s="89"/>
      <c r="AG13" s="89" t="s">
        <v>281</v>
      </c>
      <c r="AH13" s="148" t="s">
        <v>20</v>
      </c>
      <c r="AI13" s="80" t="s">
        <v>443</v>
      </c>
    </row>
    <row r="14" spans="2:35" ht="114" x14ac:dyDescent="0.2">
      <c r="B14" s="414" t="s">
        <v>36</v>
      </c>
      <c r="C14" s="404" t="s">
        <v>37</v>
      </c>
      <c r="D14" s="415" t="s">
        <v>38</v>
      </c>
      <c r="E14" s="404" t="s">
        <v>39</v>
      </c>
      <c r="F14" s="50">
        <v>1</v>
      </c>
      <c r="G14" s="76" t="s">
        <v>40</v>
      </c>
      <c r="H14" s="88"/>
      <c r="I14" s="88" t="s">
        <v>281</v>
      </c>
      <c r="J14" s="88"/>
      <c r="K14" s="88"/>
      <c r="L14" s="88"/>
      <c r="M14" s="88"/>
      <c r="N14" s="88" t="s">
        <v>281</v>
      </c>
      <c r="O14" s="88" t="s">
        <v>281</v>
      </c>
      <c r="P14" s="88"/>
      <c r="Q14" s="88" t="s">
        <v>281</v>
      </c>
      <c r="R14" s="88"/>
      <c r="S14" s="88"/>
      <c r="T14" s="88"/>
      <c r="U14" s="88" t="s">
        <v>281</v>
      </c>
      <c r="V14" s="88"/>
      <c r="W14" s="88"/>
      <c r="X14" s="88" t="s">
        <v>281</v>
      </c>
      <c r="Y14" s="88"/>
      <c r="Z14" s="88"/>
      <c r="AA14" s="88"/>
      <c r="AB14" s="88"/>
      <c r="AC14" s="89" t="s">
        <v>281</v>
      </c>
      <c r="AD14" s="89"/>
      <c r="AE14" s="89"/>
      <c r="AF14" s="89"/>
      <c r="AG14" s="89" t="s">
        <v>281</v>
      </c>
      <c r="AH14" s="148" t="s">
        <v>20</v>
      </c>
      <c r="AI14" s="94" t="s">
        <v>444</v>
      </c>
    </row>
    <row r="15" spans="2:35" ht="114" x14ac:dyDescent="0.2">
      <c r="B15" s="414"/>
      <c r="C15" s="404"/>
      <c r="D15" s="415"/>
      <c r="E15" s="404"/>
      <c r="F15" s="50">
        <v>2</v>
      </c>
      <c r="G15" s="76" t="s">
        <v>41</v>
      </c>
      <c r="H15" s="88"/>
      <c r="I15" s="88" t="s">
        <v>281</v>
      </c>
      <c r="J15" s="88"/>
      <c r="K15" s="88"/>
      <c r="L15" s="88"/>
      <c r="M15" s="88"/>
      <c r="N15" s="88" t="s">
        <v>281</v>
      </c>
      <c r="O15" s="88" t="s">
        <v>281</v>
      </c>
      <c r="P15" s="88"/>
      <c r="Q15" s="88" t="s">
        <v>281</v>
      </c>
      <c r="R15" s="88"/>
      <c r="S15" s="88"/>
      <c r="T15" s="88"/>
      <c r="U15" s="88" t="s">
        <v>281</v>
      </c>
      <c r="V15" s="88"/>
      <c r="W15" s="88"/>
      <c r="X15" s="88" t="s">
        <v>281</v>
      </c>
      <c r="Y15" s="88"/>
      <c r="Z15" s="88"/>
      <c r="AA15" s="88"/>
      <c r="AB15" s="88"/>
      <c r="AC15" s="89" t="s">
        <v>281</v>
      </c>
      <c r="AD15" s="89"/>
      <c r="AE15" s="89"/>
      <c r="AF15" s="89"/>
      <c r="AG15" s="89" t="s">
        <v>281</v>
      </c>
      <c r="AH15" s="148" t="s">
        <v>20</v>
      </c>
      <c r="AI15" s="94" t="s">
        <v>444</v>
      </c>
    </row>
    <row r="16" spans="2:35" ht="128.25" x14ac:dyDescent="0.2">
      <c r="B16" s="414"/>
      <c r="C16" s="404"/>
      <c r="D16" s="415"/>
      <c r="E16" s="404"/>
      <c r="F16" s="50">
        <v>3</v>
      </c>
      <c r="G16" s="76" t="s">
        <v>42</v>
      </c>
      <c r="H16" s="88"/>
      <c r="I16" s="88" t="s">
        <v>281</v>
      </c>
      <c r="J16" s="88"/>
      <c r="K16" s="88"/>
      <c r="L16" s="88"/>
      <c r="M16" s="88"/>
      <c r="N16" s="88" t="s">
        <v>281</v>
      </c>
      <c r="O16" s="88" t="s">
        <v>281</v>
      </c>
      <c r="P16" s="88"/>
      <c r="Q16" s="88" t="s">
        <v>281</v>
      </c>
      <c r="R16" s="88"/>
      <c r="S16" s="88"/>
      <c r="T16" s="88"/>
      <c r="U16" s="88" t="s">
        <v>281</v>
      </c>
      <c r="V16" s="88"/>
      <c r="W16" s="88"/>
      <c r="X16" s="88" t="s">
        <v>281</v>
      </c>
      <c r="Y16" s="88"/>
      <c r="Z16" s="88"/>
      <c r="AA16" s="88"/>
      <c r="AB16" s="88"/>
      <c r="AC16" s="89" t="s">
        <v>281</v>
      </c>
      <c r="AD16" s="89"/>
      <c r="AE16" s="89"/>
      <c r="AF16" s="89"/>
      <c r="AG16" s="89" t="s">
        <v>281</v>
      </c>
      <c r="AH16" s="148" t="s">
        <v>20</v>
      </c>
      <c r="AI16" s="94" t="s">
        <v>445</v>
      </c>
    </row>
    <row r="17" spans="2:35" ht="142.5" x14ac:dyDescent="0.2">
      <c r="B17" s="414"/>
      <c r="C17" s="404"/>
      <c r="D17" s="415"/>
      <c r="E17" s="404"/>
      <c r="F17" s="50">
        <v>4</v>
      </c>
      <c r="G17" s="76" t="s">
        <v>43</v>
      </c>
      <c r="H17" s="88"/>
      <c r="I17" s="88" t="s">
        <v>281</v>
      </c>
      <c r="J17" s="88"/>
      <c r="K17" s="88"/>
      <c r="L17" s="88"/>
      <c r="M17" s="88"/>
      <c r="N17" s="88" t="s">
        <v>281</v>
      </c>
      <c r="O17" s="88" t="s">
        <v>281</v>
      </c>
      <c r="P17" s="88"/>
      <c r="Q17" s="88" t="s">
        <v>281</v>
      </c>
      <c r="R17" s="88"/>
      <c r="S17" s="88"/>
      <c r="T17" s="88"/>
      <c r="U17" s="88"/>
      <c r="V17" s="88" t="s">
        <v>281</v>
      </c>
      <c r="W17" s="88"/>
      <c r="X17" s="88"/>
      <c r="Y17" s="88" t="s">
        <v>281</v>
      </c>
      <c r="Z17" s="88"/>
      <c r="AA17" s="88"/>
      <c r="AB17" s="88"/>
      <c r="AC17" s="89" t="s">
        <v>281</v>
      </c>
      <c r="AD17" s="89"/>
      <c r="AE17" s="89"/>
      <c r="AF17" s="89"/>
      <c r="AG17" s="89" t="s">
        <v>281</v>
      </c>
      <c r="AH17" s="148" t="s">
        <v>20</v>
      </c>
      <c r="AI17" s="94" t="s">
        <v>446</v>
      </c>
    </row>
    <row r="18" spans="2:35" ht="159.75" customHeight="1" x14ac:dyDescent="0.2">
      <c r="B18" s="414" t="s">
        <v>44</v>
      </c>
      <c r="C18" s="404" t="s">
        <v>45</v>
      </c>
      <c r="D18" s="419" t="s">
        <v>46</v>
      </c>
      <c r="E18" s="420" t="s">
        <v>47</v>
      </c>
      <c r="F18" s="50">
        <v>1</v>
      </c>
      <c r="G18" s="77" t="s">
        <v>49</v>
      </c>
      <c r="H18" s="88"/>
      <c r="I18" s="88" t="s">
        <v>281</v>
      </c>
      <c r="J18" s="88"/>
      <c r="K18" s="88"/>
      <c r="L18" s="88"/>
      <c r="M18" s="88"/>
      <c r="N18" s="88" t="s">
        <v>281</v>
      </c>
      <c r="O18" s="88"/>
      <c r="P18" s="88" t="s">
        <v>281</v>
      </c>
      <c r="Q18" s="88" t="s">
        <v>281</v>
      </c>
      <c r="R18" s="88"/>
      <c r="S18" s="88"/>
      <c r="T18" s="88"/>
      <c r="U18" s="88"/>
      <c r="V18" s="88" t="s">
        <v>281</v>
      </c>
      <c r="W18" s="88"/>
      <c r="X18" s="88"/>
      <c r="Y18" s="88" t="s">
        <v>281</v>
      </c>
      <c r="Z18" s="88"/>
      <c r="AA18" s="88"/>
      <c r="AB18" s="88"/>
      <c r="AC18" s="89" t="s">
        <v>281</v>
      </c>
      <c r="AD18" s="89"/>
      <c r="AE18" s="89"/>
      <c r="AF18" s="89"/>
      <c r="AG18" s="89" t="s">
        <v>281</v>
      </c>
      <c r="AH18" s="148" t="s">
        <v>20</v>
      </c>
      <c r="AI18" s="94" t="s">
        <v>447</v>
      </c>
    </row>
    <row r="19" spans="2:35" ht="189.75" customHeight="1" x14ac:dyDescent="0.2">
      <c r="B19" s="414"/>
      <c r="C19" s="404"/>
      <c r="D19" s="419"/>
      <c r="E19" s="420"/>
      <c r="F19" s="50">
        <v>2</v>
      </c>
      <c r="G19" s="76" t="s">
        <v>50</v>
      </c>
      <c r="H19" s="88"/>
      <c r="I19" s="88" t="s">
        <v>448</v>
      </c>
      <c r="J19" s="88"/>
      <c r="K19" s="88"/>
      <c r="L19" s="88"/>
      <c r="M19" s="88"/>
      <c r="N19" s="88" t="s">
        <v>448</v>
      </c>
      <c r="O19" s="88" t="s">
        <v>448</v>
      </c>
      <c r="P19" s="88"/>
      <c r="Q19" s="88" t="s">
        <v>281</v>
      </c>
      <c r="R19" s="88"/>
      <c r="S19" s="88"/>
      <c r="T19" s="88"/>
      <c r="U19" s="88"/>
      <c r="V19" s="88" t="s">
        <v>448</v>
      </c>
      <c r="W19" s="88"/>
      <c r="X19" s="88"/>
      <c r="Y19" s="88" t="s">
        <v>448</v>
      </c>
      <c r="Z19" s="88"/>
      <c r="AA19" s="88"/>
      <c r="AB19" s="88"/>
      <c r="AC19" s="89" t="s">
        <v>281</v>
      </c>
      <c r="AD19" s="89"/>
      <c r="AE19" s="89"/>
      <c r="AF19" s="89"/>
      <c r="AG19" s="89" t="s">
        <v>448</v>
      </c>
      <c r="AH19" s="148" t="s">
        <v>51</v>
      </c>
      <c r="AI19" s="94" t="s">
        <v>449</v>
      </c>
    </row>
    <row r="20" spans="2:35" ht="180" customHeight="1" x14ac:dyDescent="0.2">
      <c r="B20" s="414"/>
      <c r="C20" s="404"/>
      <c r="D20" s="419"/>
      <c r="E20" s="420"/>
      <c r="F20" s="50">
        <v>3</v>
      </c>
      <c r="G20" s="76" t="s">
        <v>52</v>
      </c>
      <c r="H20" s="88"/>
      <c r="I20" s="88" t="s">
        <v>281</v>
      </c>
      <c r="J20" s="88"/>
      <c r="K20" s="88"/>
      <c r="L20" s="88"/>
      <c r="M20" s="88"/>
      <c r="N20" s="88" t="s">
        <v>281</v>
      </c>
      <c r="O20" s="88" t="s">
        <v>281</v>
      </c>
      <c r="P20" s="88"/>
      <c r="Q20" s="88" t="s">
        <v>281</v>
      </c>
      <c r="R20" s="88"/>
      <c r="S20" s="88"/>
      <c r="T20" s="88"/>
      <c r="U20" s="88"/>
      <c r="V20" s="88" t="s">
        <v>281</v>
      </c>
      <c r="W20" s="88"/>
      <c r="X20" s="88"/>
      <c r="Y20" s="88" t="s">
        <v>281</v>
      </c>
      <c r="Z20" s="88"/>
      <c r="AA20" s="88"/>
      <c r="AB20" s="88"/>
      <c r="AC20" s="89" t="s">
        <v>281</v>
      </c>
      <c r="AD20" s="89"/>
      <c r="AE20" s="89"/>
      <c r="AF20" s="89"/>
      <c r="AG20" s="89" t="s">
        <v>281</v>
      </c>
      <c r="AH20" s="148" t="s">
        <v>51</v>
      </c>
      <c r="AI20" s="94" t="s">
        <v>450</v>
      </c>
    </row>
    <row r="21" spans="2:35" ht="162.75" customHeight="1" x14ac:dyDescent="0.2">
      <c r="B21" s="414"/>
      <c r="C21" s="404"/>
      <c r="D21" s="419"/>
      <c r="E21" s="420"/>
      <c r="F21" s="50">
        <v>4</v>
      </c>
      <c r="G21" s="76" t="s">
        <v>53</v>
      </c>
      <c r="H21" s="88"/>
      <c r="I21" s="88" t="s">
        <v>281</v>
      </c>
      <c r="J21" s="88"/>
      <c r="K21" s="88"/>
      <c r="L21" s="88"/>
      <c r="M21" s="88"/>
      <c r="N21" s="88" t="s">
        <v>281</v>
      </c>
      <c r="O21" s="88" t="s">
        <v>281</v>
      </c>
      <c r="P21" s="88"/>
      <c r="Q21" s="88" t="s">
        <v>281</v>
      </c>
      <c r="R21" s="88"/>
      <c r="S21" s="88"/>
      <c r="T21" s="88"/>
      <c r="U21" s="88"/>
      <c r="V21" s="88" t="s">
        <v>281</v>
      </c>
      <c r="W21" s="88"/>
      <c r="X21" s="88"/>
      <c r="Y21" s="88" t="s">
        <v>281</v>
      </c>
      <c r="Z21" s="88"/>
      <c r="AA21" s="88"/>
      <c r="AB21" s="88"/>
      <c r="AC21" s="89" t="s">
        <v>281</v>
      </c>
      <c r="AD21" s="89"/>
      <c r="AE21" s="89"/>
      <c r="AF21" s="89"/>
      <c r="AG21" s="89" t="s">
        <v>281</v>
      </c>
      <c r="AH21" s="148" t="s">
        <v>20</v>
      </c>
      <c r="AI21" s="94" t="s">
        <v>451</v>
      </c>
    </row>
    <row r="22" spans="2:35" ht="172.5" customHeight="1" x14ac:dyDescent="0.2">
      <c r="B22" s="414" t="s">
        <v>54</v>
      </c>
      <c r="C22" s="404" t="s">
        <v>55</v>
      </c>
      <c r="D22" s="407" t="s">
        <v>56</v>
      </c>
      <c r="E22" s="404" t="s">
        <v>57</v>
      </c>
      <c r="F22" s="50">
        <v>1</v>
      </c>
      <c r="G22" s="76" t="s">
        <v>58</v>
      </c>
      <c r="H22" s="88"/>
      <c r="I22" s="88" t="s">
        <v>281</v>
      </c>
      <c r="J22" s="88"/>
      <c r="K22" s="88"/>
      <c r="L22" s="88"/>
      <c r="M22" s="88"/>
      <c r="N22" s="88" t="s">
        <v>281</v>
      </c>
      <c r="O22" s="88" t="s">
        <v>281</v>
      </c>
      <c r="P22" s="88"/>
      <c r="Q22" s="88" t="s">
        <v>281</v>
      </c>
      <c r="R22" s="88"/>
      <c r="S22" s="88"/>
      <c r="T22" s="88"/>
      <c r="U22" s="88" t="s">
        <v>281</v>
      </c>
      <c r="V22" s="88"/>
      <c r="W22" s="88"/>
      <c r="X22" s="88" t="s">
        <v>281</v>
      </c>
      <c r="Y22" s="88"/>
      <c r="Z22" s="88"/>
      <c r="AA22" s="88"/>
      <c r="AB22" s="88"/>
      <c r="AC22" s="89" t="s">
        <v>281</v>
      </c>
      <c r="AD22" s="89"/>
      <c r="AE22" s="89"/>
      <c r="AF22" s="89"/>
      <c r="AG22" s="89" t="s">
        <v>281</v>
      </c>
      <c r="AH22" s="148" t="s">
        <v>20</v>
      </c>
      <c r="AI22" s="94" t="s">
        <v>452</v>
      </c>
    </row>
    <row r="23" spans="2:35" ht="185.25" customHeight="1" x14ac:dyDescent="0.2">
      <c r="B23" s="414"/>
      <c r="C23" s="404"/>
      <c r="D23" s="407"/>
      <c r="E23" s="404"/>
      <c r="F23" s="50">
        <v>2</v>
      </c>
      <c r="G23" s="76" t="s">
        <v>59</v>
      </c>
      <c r="H23" s="88"/>
      <c r="I23" s="88" t="s">
        <v>281</v>
      </c>
      <c r="J23" s="88"/>
      <c r="K23" s="88"/>
      <c r="L23" s="88"/>
      <c r="M23" s="88"/>
      <c r="N23" s="88"/>
      <c r="O23" s="88" t="s">
        <v>281</v>
      </c>
      <c r="P23" s="88"/>
      <c r="Q23" s="88" t="s">
        <v>281</v>
      </c>
      <c r="R23" s="88"/>
      <c r="S23" s="88"/>
      <c r="T23" s="88"/>
      <c r="U23" s="88"/>
      <c r="V23" s="88" t="s">
        <v>281</v>
      </c>
      <c r="W23" s="88"/>
      <c r="X23" s="88"/>
      <c r="Y23" s="88" t="s">
        <v>281</v>
      </c>
      <c r="Z23" s="88"/>
      <c r="AA23" s="88"/>
      <c r="AB23" s="88"/>
      <c r="AC23" s="89" t="s">
        <v>281</v>
      </c>
      <c r="AD23" s="89"/>
      <c r="AE23" s="89"/>
      <c r="AF23" s="89"/>
      <c r="AG23" s="89" t="s">
        <v>281</v>
      </c>
      <c r="AH23" s="148" t="s">
        <v>51</v>
      </c>
      <c r="AI23" s="94" t="s">
        <v>453</v>
      </c>
    </row>
    <row r="24" spans="2:35" ht="185.25" x14ac:dyDescent="0.2">
      <c r="B24" s="414"/>
      <c r="C24" s="404"/>
      <c r="D24" s="407"/>
      <c r="E24" s="404"/>
      <c r="F24" s="50">
        <v>3</v>
      </c>
      <c r="G24" s="76" t="s">
        <v>60</v>
      </c>
      <c r="H24" s="88"/>
      <c r="I24" s="88" t="s">
        <v>281</v>
      </c>
      <c r="J24" s="88"/>
      <c r="K24" s="88"/>
      <c r="L24" s="88"/>
      <c r="M24" s="88"/>
      <c r="N24" s="88" t="s">
        <v>281</v>
      </c>
      <c r="O24" s="88" t="s">
        <v>281</v>
      </c>
      <c r="P24" s="88"/>
      <c r="Q24" s="88" t="s">
        <v>281</v>
      </c>
      <c r="R24" s="88"/>
      <c r="S24" s="88"/>
      <c r="T24" s="88"/>
      <c r="U24" s="88"/>
      <c r="V24" s="88" t="s">
        <v>281</v>
      </c>
      <c r="W24" s="88"/>
      <c r="X24" s="88"/>
      <c r="Y24" s="88" t="s">
        <v>281</v>
      </c>
      <c r="Z24" s="88"/>
      <c r="AA24" s="88"/>
      <c r="AB24" s="88"/>
      <c r="AC24" s="89" t="s">
        <v>281</v>
      </c>
      <c r="AD24" s="89"/>
      <c r="AE24" s="89"/>
      <c r="AF24" s="89"/>
      <c r="AG24" s="89" t="s">
        <v>281</v>
      </c>
      <c r="AH24" s="148" t="s">
        <v>20</v>
      </c>
      <c r="AI24" s="94" t="s">
        <v>454</v>
      </c>
    </row>
    <row r="25" spans="2:35" ht="171" customHeight="1" x14ac:dyDescent="0.25">
      <c r="B25" s="414" t="s">
        <v>61</v>
      </c>
      <c r="C25" s="404" t="s">
        <v>55</v>
      </c>
      <c r="D25" s="407" t="s">
        <v>62</v>
      </c>
      <c r="E25" s="404" t="s">
        <v>57</v>
      </c>
      <c r="F25" s="50">
        <v>1</v>
      </c>
      <c r="G25" s="76" t="s">
        <v>63</v>
      </c>
      <c r="H25" s="88"/>
      <c r="I25" s="88" t="s">
        <v>281</v>
      </c>
      <c r="J25" s="88"/>
      <c r="K25" s="88"/>
      <c r="L25" s="88"/>
      <c r="M25" s="88"/>
      <c r="N25" s="88" t="s">
        <v>281</v>
      </c>
      <c r="O25" s="88" t="s">
        <v>281</v>
      </c>
      <c r="P25" s="88"/>
      <c r="Q25" s="88" t="s">
        <v>281</v>
      </c>
      <c r="R25" s="88"/>
      <c r="S25" s="88"/>
      <c r="T25" s="88"/>
      <c r="U25" s="88"/>
      <c r="V25" s="88" t="s">
        <v>281</v>
      </c>
      <c r="W25" s="88"/>
      <c r="X25" s="88"/>
      <c r="Y25" s="88" t="s">
        <v>281</v>
      </c>
      <c r="Z25" s="88"/>
      <c r="AA25" s="88"/>
      <c r="AB25" s="88"/>
      <c r="AC25" s="89" t="s">
        <v>281</v>
      </c>
      <c r="AD25" s="89"/>
      <c r="AE25" s="89"/>
      <c r="AF25" s="89"/>
      <c r="AG25" s="126" t="s">
        <v>281</v>
      </c>
      <c r="AH25" s="148" t="s">
        <v>51</v>
      </c>
      <c r="AI25" s="94" t="s">
        <v>455</v>
      </c>
    </row>
    <row r="26" spans="2:35" ht="159.75" customHeight="1" x14ac:dyDescent="0.25">
      <c r="B26" s="414"/>
      <c r="C26" s="404"/>
      <c r="D26" s="407"/>
      <c r="E26" s="404"/>
      <c r="F26" s="50">
        <v>2</v>
      </c>
      <c r="G26" s="76" t="s">
        <v>64</v>
      </c>
      <c r="H26" s="88"/>
      <c r="I26" s="88" t="s">
        <v>281</v>
      </c>
      <c r="J26" s="88"/>
      <c r="K26" s="88"/>
      <c r="L26" s="88"/>
      <c r="M26" s="88"/>
      <c r="N26" s="88" t="s">
        <v>281</v>
      </c>
      <c r="O26" s="88" t="s">
        <v>281</v>
      </c>
      <c r="P26" s="88"/>
      <c r="Q26" s="88" t="s">
        <v>281</v>
      </c>
      <c r="R26" s="88"/>
      <c r="S26" s="88"/>
      <c r="T26" s="88"/>
      <c r="U26" s="88"/>
      <c r="V26" s="88" t="s">
        <v>281</v>
      </c>
      <c r="W26" s="88"/>
      <c r="X26" s="88"/>
      <c r="Y26" s="88" t="s">
        <v>281</v>
      </c>
      <c r="Z26" s="88"/>
      <c r="AA26" s="88"/>
      <c r="AB26" s="88"/>
      <c r="AC26" s="89" t="s">
        <v>281</v>
      </c>
      <c r="AD26" s="89"/>
      <c r="AE26" s="89"/>
      <c r="AF26" s="129"/>
      <c r="AG26" s="127" t="s">
        <v>281</v>
      </c>
      <c r="AH26" s="148" t="s">
        <v>51</v>
      </c>
      <c r="AI26" s="94" t="s">
        <v>456</v>
      </c>
    </row>
    <row r="27" spans="2:35" ht="174" customHeight="1" x14ac:dyDescent="0.25">
      <c r="B27" s="414"/>
      <c r="C27" s="404"/>
      <c r="D27" s="407"/>
      <c r="E27" s="404"/>
      <c r="F27" s="50">
        <v>3</v>
      </c>
      <c r="G27" s="76" t="s">
        <v>65</v>
      </c>
      <c r="H27" s="88"/>
      <c r="I27" s="88" t="s">
        <v>281</v>
      </c>
      <c r="J27" s="88"/>
      <c r="K27" s="88"/>
      <c r="L27" s="88"/>
      <c r="M27" s="88"/>
      <c r="N27" s="88" t="s">
        <v>281</v>
      </c>
      <c r="O27" s="88" t="s">
        <v>281</v>
      </c>
      <c r="P27" s="88"/>
      <c r="Q27" s="88" t="s">
        <v>281</v>
      </c>
      <c r="R27" s="88"/>
      <c r="S27" s="88"/>
      <c r="T27" s="88"/>
      <c r="U27" s="88"/>
      <c r="V27" s="88" t="s">
        <v>281</v>
      </c>
      <c r="W27" s="88"/>
      <c r="X27" s="88"/>
      <c r="Y27" s="88" t="s">
        <v>281</v>
      </c>
      <c r="Z27" s="88"/>
      <c r="AA27" s="88"/>
      <c r="AB27" s="88"/>
      <c r="AC27" s="89" t="s">
        <v>281</v>
      </c>
      <c r="AD27" s="89"/>
      <c r="AE27" s="89"/>
      <c r="AF27" s="129"/>
      <c r="AG27" s="127" t="s">
        <v>281</v>
      </c>
      <c r="AH27" s="148" t="s">
        <v>51</v>
      </c>
      <c r="AI27" s="94" t="s">
        <v>457</v>
      </c>
    </row>
    <row r="28" spans="2:35" ht="193.5" customHeight="1" x14ac:dyDescent="0.25">
      <c r="B28" s="414"/>
      <c r="C28" s="404"/>
      <c r="D28" s="407"/>
      <c r="E28" s="404"/>
      <c r="F28" s="50">
        <v>4</v>
      </c>
      <c r="G28" s="76" t="s">
        <v>66</v>
      </c>
      <c r="H28" s="88"/>
      <c r="I28" s="88" t="s">
        <v>281</v>
      </c>
      <c r="J28" s="88"/>
      <c r="K28" s="88"/>
      <c r="L28" s="88"/>
      <c r="M28" s="88"/>
      <c r="N28" s="88" t="s">
        <v>281</v>
      </c>
      <c r="O28" s="88" t="s">
        <v>281</v>
      </c>
      <c r="P28" s="88"/>
      <c r="Q28" s="88" t="s">
        <v>281</v>
      </c>
      <c r="R28" s="88"/>
      <c r="S28" s="88"/>
      <c r="T28" s="88"/>
      <c r="U28" s="88"/>
      <c r="V28" s="88" t="s">
        <v>281</v>
      </c>
      <c r="W28" s="88"/>
      <c r="X28" s="88"/>
      <c r="Y28" s="88" t="s">
        <v>281</v>
      </c>
      <c r="Z28" s="88"/>
      <c r="AA28" s="88"/>
      <c r="AB28" s="88"/>
      <c r="AC28" s="89" t="s">
        <v>281</v>
      </c>
      <c r="AD28" s="89"/>
      <c r="AE28" s="89"/>
      <c r="AF28" s="129"/>
      <c r="AG28" s="127" t="s">
        <v>281</v>
      </c>
      <c r="AH28" s="148" t="s">
        <v>51</v>
      </c>
      <c r="AI28" s="94" t="s">
        <v>458</v>
      </c>
    </row>
    <row r="29" spans="2:35" ht="240" customHeight="1" x14ac:dyDescent="0.2">
      <c r="B29" s="414" t="s">
        <v>67</v>
      </c>
      <c r="C29" s="404" t="s">
        <v>68</v>
      </c>
      <c r="D29" s="404" t="s">
        <v>69</v>
      </c>
      <c r="E29" s="404" t="s">
        <v>70</v>
      </c>
      <c r="F29" s="50">
        <v>1</v>
      </c>
      <c r="G29" s="76" t="s">
        <v>71</v>
      </c>
      <c r="H29" s="88"/>
      <c r="I29" s="88" t="s">
        <v>281</v>
      </c>
      <c r="J29" s="88"/>
      <c r="K29" s="88"/>
      <c r="L29" s="88"/>
      <c r="M29" s="88"/>
      <c r="N29" s="88" t="s">
        <v>281</v>
      </c>
      <c r="O29" s="88" t="s">
        <v>281</v>
      </c>
      <c r="P29" s="88"/>
      <c r="Q29" s="88" t="s">
        <v>281</v>
      </c>
      <c r="R29" s="88"/>
      <c r="S29" s="88"/>
      <c r="T29" s="88"/>
      <c r="U29" s="88"/>
      <c r="V29" s="88" t="s">
        <v>281</v>
      </c>
      <c r="W29" s="88"/>
      <c r="X29" s="88" t="s">
        <v>281</v>
      </c>
      <c r="Y29" s="88"/>
      <c r="Z29" s="88"/>
      <c r="AA29" s="88"/>
      <c r="AB29" s="88"/>
      <c r="AC29" s="89" t="s">
        <v>281</v>
      </c>
      <c r="AD29" s="89"/>
      <c r="AE29" s="89"/>
      <c r="AF29" s="129"/>
      <c r="AG29" s="128" t="s">
        <v>281</v>
      </c>
      <c r="AH29" s="148" t="s">
        <v>51</v>
      </c>
      <c r="AI29" s="94" t="s">
        <v>459</v>
      </c>
    </row>
    <row r="30" spans="2:35" ht="201.75" customHeight="1" x14ac:dyDescent="0.2">
      <c r="B30" s="414"/>
      <c r="C30" s="404"/>
      <c r="D30" s="404"/>
      <c r="E30" s="404"/>
      <c r="F30" s="50">
        <v>2</v>
      </c>
      <c r="G30" s="76" t="s">
        <v>72</v>
      </c>
      <c r="H30" s="88"/>
      <c r="I30" s="88" t="s">
        <v>281</v>
      </c>
      <c r="J30" s="88"/>
      <c r="K30" s="88"/>
      <c r="L30" s="88"/>
      <c r="M30" s="88"/>
      <c r="N30" s="88" t="s">
        <v>281</v>
      </c>
      <c r="O30" s="88" t="s">
        <v>281</v>
      </c>
      <c r="P30" s="88"/>
      <c r="Q30" s="88" t="s">
        <v>281</v>
      </c>
      <c r="R30" s="88"/>
      <c r="S30" s="88"/>
      <c r="T30" s="88"/>
      <c r="U30" s="88"/>
      <c r="V30" s="88" t="s">
        <v>281</v>
      </c>
      <c r="W30" s="88"/>
      <c r="X30" s="88" t="s">
        <v>281</v>
      </c>
      <c r="Y30" s="88"/>
      <c r="Z30" s="88"/>
      <c r="AA30" s="88"/>
      <c r="AB30" s="88"/>
      <c r="AC30" s="89" t="s">
        <v>281</v>
      </c>
      <c r="AD30" s="89"/>
      <c r="AE30" s="89"/>
      <c r="AF30" s="89"/>
      <c r="AG30" s="130" t="s">
        <v>281</v>
      </c>
      <c r="AH30" s="148" t="s">
        <v>51</v>
      </c>
      <c r="AI30" s="94" t="s">
        <v>459</v>
      </c>
    </row>
    <row r="31" spans="2:35" ht="153" customHeight="1" x14ac:dyDescent="0.2">
      <c r="B31" s="414"/>
      <c r="C31" s="404"/>
      <c r="D31" s="404"/>
      <c r="E31" s="404"/>
      <c r="F31" s="50">
        <v>3</v>
      </c>
      <c r="G31" s="76" t="s">
        <v>73</v>
      </c>
      <c r="H31" s="88"/>
      <c r="I31" s="88" t="s">
        <v>281</v>
      </c>
      <c r="J31" s="88"/>
      <c r="K31" s="88"/>
      <c r="L31" s="88"/>
      <c r="M31" s="88"/>
      <c r="N31" s="88" t="s">
        <v>281</v>
      </c>
      <c r="O31" s="88" t="s">
        <v>281</v>
      </c>
      <c r="P31" s="88"/>
      <c r="Q31" s="88" t="s">
        <v>281</v>
      </c>
      <c r="R31" s="88"/>
      <c r="S31" s="88"/>
      <c r="T31" s="88"/>
      <c r="U31" s="88"/>
      <c r="V31" s="88" t="s">
        <v>281</v>
      </c>
      <c r="W31" s="88"/>
      <c r="X31" s="88" t="s">
        <v>281</v>
      </c>
      <c r="Y31" s="88"/>
      <c r="Z31" s="88"/>
      <c r="AA31" s="88"/>
      <c r="AB31" s="88"/>
      <c r="AC31" s="89" t="s">
        <v>281</v>
      </c>
      <c r="AD31" s="89"/>
      <c r="AE31" s="89"/>
      <c r="AF31" s="89"/>
      <c r="AG31" s="89" t="s">
        <v>281</v>
      </c>
      <c r="AH31" s="148" t="s">
        <v>51</v>
      </c>
      <c r="AI31" s="94" t="s">
        <v>460</v>
      </c>
    </row>
    <row r="32" spans="2:35" ht="174" customHeight="1" x14ac:dyDescent="0.2">
      <c r="B32" s="414"/>
      <c r="C32" s="404"/>
      <c r="D32" s="404"/>
      <c r="E32" s="404"/>
      <c r="F32" s="50">
        <v>4</v>
      </c>
      <c r="G32" s="76" t="s">
        <v>74</v>
      </c>
      <c r="H32" s="88"/>
      <c r="I32" s="88" t="s">
        <v>281</v>
      </c>
      <c r="J32" s="88"/>
      <c r="K32" s="88"/>
      <c r="L32" s="88"/>
      <c r="M32" s="88"/>
      <c r="N32" s="88" t="s">
        <v>281</v>
      </c>
      <c r="O32" s="88" t="s">
        <v>281</v>
      </c>
      <c r="P32" s="88"/>
      <c r="Q32" s="88" t="s">
        <v>281</v>
      </c>
      <c r="R32" s="88"/>
      <c r="S32" s="88"/>
      <c r="T32" s="88"/>
      <c r="U32" s="88"/>
      <c r="V32" s="88" t="s">
        <v>281</v>
      </c>
      <c r="W32" s="88"/>
      <c r="X32" s="88" t="s">
        <v>281</v>
      </c>
      <c r="Y32" s="88"/>
      <c r="Z32" s="88"/>
      <c r="AA32" s="88"/>
      <c r="AB32" s="88"/>
      <c r="AC32" s="89" t="s">
        <v>281</v>
      </c>
      <c r="AD32" s="89"/>
      <c r="AE32" s="89"/>
      <c r="AF32" s="89"/>
      <c r="AG32" s="89" t="s">
        <v>281</v>
      </c>
      <c r="AH32" s="148" t="s">
        <v>51</v>
      </c>
      <c r="AI32" s="94" t="s">
        <v>461</v>
      </c>
    </row>
    <row r="33" spans="2:35" ht="138" customHeight="1" x14ac:dyDescent="0.2">
      <c r="B33" s="414" t="s">
        <v>75</v>
      </c>
      <c r="C33" s="404" t="s">
        <v>68</v>
      </c>
      <c r="D33" s="404" t="s">
        <v>76</v>
      </c>
      <c r="E33" s="404" t="s">
        <v>77</v>
      </c>
      <c r="F33" s="50">
        <v>1</v>
      </c>
      <c r="G33" s="76" t="s">
        <v>80</v>
      </c>
      <c r="H33" s="88"/>
      <c r="I33" s="88" t="s">
        <v>281</v>
      </c>
      <c r="J33" s="88"/>
      <c r="K33" s="88"/>
      <c r="L33" s="88"/>
      <c r="M33" s="88"/>
      <c r="N33" s="88" t="s">
        <v>281</v>
      </c>
      <c r="O33" s="88" t="s">
        <v>281</v>
      </c>
      <c r="P33" s="88"/>
      <c r="Q33" s="88" t="s">
        <v>281</v>
      </c>
      <c r="R33" s="88"/>
      <c r="S33" s="88"/>
      <c r="T33" s="88"/>
      <c r="U33" s="88"/>
      <c r="V33" s="88" t="s">
        <v>281</v>
      </c>
      <c r="W33" s="88"/>
      <c r="X33" s="88"/>
      <c r="Y33" s="88" t="s">
        <v>281</v>
      </c>
      <c r="Z33" s="88"/>
      <c r="AA33" s="88"/>
      <c r="AB33" s="88"/>
      <c r="AC33" s="89" t="s">
        <v>281</v>
      </c>
      <c r="AD33" s="89"/>
      <c r="AE33" s="89"/>
      <c r="AF33" s="89"/>
      <c r="AG33" s="89" t="s">
        <v>281</v>
      </c>
      <c r="AH33" s="148" t="s">
        <v>51</v>
      </c>
      <c r="AI33" s="87" t="s">
        <v>462</v>
      </c>
    </row>
    <row r="34" spans="2:35" ht="143.25" customHeight="1" x14ac:dyDescent="0.2">
      <c r="B34" s="414"/>
      <c r="C34" s="404"/>
      <c r="D34" s="404"/>
      <c r="E34" s="404"/>
      <c r="F34" s="50">
        <v>2</v>
      </c>
      <c r="G34" s="76" t="s">
        <v>81</v>
      </c>
      <c r="H34" s="88"/>
      <c r="I34" s="88" t="s">
        <v>281</v>
      </c>
      <c r="J34" s="88"/>
      <c r="K34" s="88"/>
      <c r="L34" s="88"/>
      <c r="M34" s="88"/>
      <c r="N34" s="88" t="s">
        <v>281</v>
      </c>
      <c r="O34" s="88" t="s">
        <v>281</v>
      </c>
      <c r="P34" s="88"/>
      <c r="Q34" s="88" t="s">
        <v>281</v>
      </c>
      <c r="R34" s="88"/>
      <c r="S34" s="88"/>
      <c r="T34" s="88"/>
      <c r="U34" s="88"/>
      <c r="V34" s="88" t="s">
        <v>281</v>
      </c>
      <c r="W34" s="88"/>
      <c r="X34" s="88"/>
      <c r="Y34" s="88" t="s">
        <v>281</v>
      </c>
      <c r="Z34" s="88"/>
      <c r="AA34" s="88"/>
      <c r="AB34" s="88"/>
      <c r="AC34" s="89" t="s">
        <v>281</v>
      </c>
      <c r="AD34" s="89"/>
      <c r="AE34" s="89"/>
      <c r="AF34" s="89"/>
      <c r="AG34" s="89" t="s">
        <v>281</v>
      </c>
      <c r="AH34" s="148" t="s">
        <v>51</v>
      </c>
      <c r="AI34" s="87" t="s">
        <v>463</v>
      </c>
    </row>
    <row r="35" spans="2:35" ht="167.25" customHeight="1" x14ac:dyDescent="0.2">
      <c r="B35" s="414"/>
      <c r="C35" s="404"/>
      <c r="D35" s="404"/>
      <c r="E35" s="404"/>
      <c r="F35" s="50">
        <v>3</v>
      </c>
      <c r="G35" s="76" t="s">
        <v>82</v>
      </c>
      <c r="H35" s="88"/>
      <c r="I35" s="88" t="s">
        <v>281</v>
      </c>
      <c r="J35" s="88"/>
      <c r="K35" s="88"/>
      <c r="L35" s="88"/>
      <c r="M35" s="88"/>
      <c r="N35" s="88" t="s">
        <v>281</v>
      </c>
      <c r="O35" s="88" t="s">
        <v>281</v>
      </c>
      <c r="P35" s="88"/>
      <c r="Q35" s="88" t="s">
        <v>281</v>
      </c>
      <c r="R35" s="88"/>
      <c r="S35" s="88"/>
      <c r="T35" s="88"/>
      <c r="U35" s="88"/>
      <c r="V35" s="88" t="s">
        <v>281</v>
      </c>
      <c r="W35" s="88"/>
      <c r="X35" s="88"/>
      <c r="Y35" s="88" t="s">
        <v>281</v>
      </c>
      <c r="Z35" s="88"/>
      <c r="AA35" s="88"/>
      <c r="AB35" s="88"/>
      <c r="AC35" s="89" t="s">
        <v>281</v>
      </c>
      <c r="AD35" s="89"/>
      <c r="AE35" s="89"/>
      <c r="AF35" s="89"/>
      <c r="AG35" s="89" t="s">
        <v>281</v>
      </c>
      <c r="AH35" s="148" t="s">
        <v>51</v>
      </c>
      <c r="AI35" s="87" t="s">
        <v>463</v>
      </c>
    </row>
    <row r="36" spans="2:35" ht="154.5" customHeight="1" x14ac:dyDescent="0.2">
      <c r="B36" s="414"/>
      <c r="C36" s="404"/>
      <c r="D36" s="404"/>
      <c r="E36" s="404"/>
      <c r="F36" s="50">
        <v>4</v>
      </c>
      <c r="G36" s="76" t="s">
        <v>83</v>
      </c>
      <c r="H36" s="88"/>
      <c r="I36" s="88" t="s">
        <v>281</v>
      </c>
      <c r="J36" s="88"/>
      <c r="K36" s="88"/>
      <c r="L36" s="88"/>
      <c r="M36" s="88"/>
      <c r="N36" s="88" t="s">
        <v>281</v>
      </c>
      <c r="O36" s="88" t="s">
        <v>281</v>
      </c>
      <c r="P36" s="88"/>
      <c r="Q36" s="88" t="s">
        <v>281</v>
      </c>
      <c r="R36" s="88"/>
      <c r="S36" s="88"/>
      <c r="T36" s="88"/>
      <c r="U36" s="88"/>
      <c r="V36" s="88" t="s">
        <v>281</v>
      </c>
      <c r="W36" s="88"/>
      <c r="X36" s="88"/>
      <c r="Y36" s="88" t="s">
        <v>281</v>
      </c>
      <c r="Z36" s="88"/>
      <c r="AA36" s="88"/>
      <c r="AB36" s="88"/>
      <c r="AC36" s="89" t="s">
        <v>281</v>
      </c>
      <c r="AD36" s="89"/>
      <c r="AE36" s="89"/>
      <c r="AF36" s="89"/>
      <c r="AG36" s="89" t="s">
        <v>281</v>
      </c>
      <c r="AH36" s="148" t="s">
        <v>51</v>
      </c>
      <c r="AI36" s="87" t="s">
        <v>464</v>
      </c>
    </row>
    <row r="37" spans="2:35" ht="154.5" customHeight="1" x14ac:dyDescent="0.2">
      <c r="B37" s="414" t="s">
        <v>84</v>
      </c>
      <c r="C37" s="404" t="s">
        <v>85</v>
      </c>
      <c r="D37" s="407" t="s">
        <v>86</v>
      </c>
      <c r="E37" s="404" t="s">
        <v>87</v>
      </c>
      <c r="F37" s="50">
        <v>1</v>
      </c>
      <c r="G37" s="76" t="s">
        <v>88</v>
      </c>
      <c r="H37" s="88"/>
      <c r="I37" s="88" t="s">
        <v>281</v>
      </c>
      <c r="J37" s="88"/>
      <c r="K37" s="88"/>
      <c r="L37" s="88"/>
      <c r="M37" s="88"/>
      <c r="N37" s="88" t="s">
        <v>281</v>
      </c>
      <c r="O37" s="88" t="s">
        <v>281</v>
      </c>
      <c r="P37" s="88"/>
      <c r="Q37" s="88" t="s">
        <v>281</v>
      </c>
      <c r="R37" s="88"/>
      <c r="S37" s="88"/>
      <c r="T37" s="88"/>
      <c r="U37" s="88"/>
      <c r="V37" s="88" t="s">
        <v>281</v>
      </c>
      <c r="W37" s="88"/>
      <c r="X37" s="88"/>
      <c r="Y37" s="88" t="s">
        <v>281</v>
      </c>
      <c r="Z37" s="88"/>
      <c r="AA37" s="88"/>
      <c r="AB37" s="88"/>
      <c r="AC37" s="89" t="s">
        <v>281</v>
      </c>
      <c r="AD37" s="89"/>
      <c r="AE37" s="89"/>
      <c r="AF37" s="89"/>
      <c r="AG37" s="89" t="s">
        <v>281</v>
      </c>
      <c r="AH37" s="148" t="s">
        <v>89</v>
      </c>
      <c r="AI37" s="87" t="s">
        <v>465</v>
      </c>
    </row>
    <row r="38" spans="2:35" ht="211.5" customHeight="1" x14ac:dyDescent="0.2">
      <c r="B38" s="414"/>
      <c r="C38" s="404"/>
      <c r="D38" s="407"/>
      <c r="E38" s="404"/>
      <c r="F38" s="50">
        <v>2</v>
      </c>
      <c r="G38" s="76" t="s">
        <v>90</v>
      </c>
      <c r="H38" s="88"/>
      <c r="I38" s="88" t="s">
        <v>281</v>
      </c>
      <c r="J38" s="88"/>
      <c r="K38" s="88"/>
      <c r="L38" s="88"/>
      <c r="M38" s="88"/>
      <c r="N38" s="88" t="s">
        <v>281</v>
      </c>
      <c r="O38" s="88" t="s">
        <v>281</v>
      </c>
      <c r="P38" s="88"/>
      <c r="Q38" s="88" t="s">
        <v>281</v>
      </c>
      <c r="R38" s="88"/>
      <c r="S38" s="88"/>
      <c r="T38" s="88"/>
      <c r="U38" s="88"/>
      <c r="V38" s="88" t="s">
        <v>281</v>
      </c>
      <c r="W38" s="88"/>
      <c r="X38" s="88"/>
      <c r="Y38" s="88" t="s">
        <v>281</v>
      </c>
      <c r="Z38" s="88"/>
      <c r="AA38" s="88"/>
      <c r="AB38" s="88"/>
      <c r="AC38" s="89" t="s">
        <v>281</v>
      </c>
      <c r="AD38" s="89"/>
      <c r="AE38" s="89"/>
      <c r="AF38" s="89"/>
      <c r="AG38" s="89" t="s">
        <v>281</v>
      </c>
      <c r="AH38" s="148" t="s">
        <v>89</v>
      </c>
      <c r="AI38" s="87" t="s">
        <v>465</v>
      </c>
    </row>
    <row r="39" spans="2:35" ht="184.5" customHeight="1" x14ac:dyDescent="0.2">
      <c r="B39" s="414"/>
      <c r="C39" s="404"/>
      <c r="D39" s="407"/>
      <c r="E39" s="404"/>
      <c r="F39" s="50">
        <v>3</v>
      </c>
      <c r="G39" s="76" t="s">
        <v>91</v>
      </c>
      <c r="H39" s="88"/>
      <c r="I39" s="88" t="s">
        <v>281</v>
      </c>
      <c r="J39" s="88"/>
      <c r="K39" s="88"/>
      <c r="L39" s="88"/>
      <c r="M39" s="88"/>
      <c r="N39" s="88" t="s">
        <v>281</v>
      </c>
      <c r="O39" s="88" t="s">
        <v>281</v>
      </c>
      <c r="P39" s="88"/>
      <c r="Q39" s="88" t="s">
        <v>281</v>
      </c>
      <c r="R39" s="88"/>
      <c r="S39" s="88"/>
      <c r="T39" s="88"/>
      <c r="U39" s="88"/>
      <c r="V39" s="88" t="s">
        <v>281</v>
      </c>
      <c r="W39" s="88"/>
      <c r="X39" s="88"/>
      <c r="Y39" s="88" t="s">
        <v>281</v>
      </c>
      <c r="Z39" s="88"/>
      <c r="AA39" s="88"/>
      <c r="AB39" s="88"/>
      <c r="AC39" s="89" t="s">
        <v>281</v>
      </c>
      <c r="AD39" s="89"/>
      <c r="AE39" s="89"/>
      <c r="AF39" s="89"/>
      <c r="AG39" s="89" t="s">
        <v>281</v>
      </c>
      <c r="AH39" s="148" t="s">
        <v>89</v>
      </c>
      <c r="AI39" s="87" t="s">
        <v>466</v>
      </c>
    </row>
    <row r="40" spans="2:35" ht="142.5" x14ac:dyDescent="0.2">
      <c r="B40" s="414" t="s">
        <v>92</v>
      </c>
      <c r="C40" s="404" t="s">
        <v>93</v>
      </c>
      <c r="D40" s="404" t="s">
        <v>94</v>
      </c>
      <c r="E40" s="404" t="s">
        <v>57</v>
      </c>
      <c r="F40" s="50">
        <v>1</v>
      </c>
      <c r="G40" s="76" t="s">
        <v>95</v>
      </c>
      <c r="H40" s="89"/>
      <c r="I40" s="89" t="s">
        <v>281</v>
      </c>
      <c r="J40" s="89"/>
      <c r="K40" s="89"/>
      <c r="L40" s="89"/>
      <c r="M40" s="89"/>
      <c r="N40" s="89" t="s">
        <v>281</v>
      </c>
      <c r="O40" s="89" t="s">
        <v>281</v>
      </c>
      <c r="P40" s="89"/>
      <c r="Q40" s="89" t="s">
        <v>281</v>
      </c>
      <c r="R40" s="89"/>
      <c r="S40" s="89"/>
      <c r="T40" s="89"/>
      <c r="U40" s="89"/>
      <c r="V40" s="89" t="s">
        <v>281</v>
      </c>
      <c r="W40" s="89"/>
      <c r="X40" s="89"/>
      <c r="Y40" s="89" t="s">
        <v>281</v>
      </c>
      <c r="Z40" s="89"/>
      <c r="AA40" s="89"/>
      <c r="AB40" s="89"/>
      <c r="AC40" s="89" t="s">
        <v>281</v>
      </c>
      <c r="AD40" s="89"/>
      <c r="AE40" s="89"/>
      <c r="AF40" s="89"/>
      <c r="AG40" s="89" t="s">
        <v>281</v>
      </c>
      <c r="AH40" s="148" t="s">
        <v>89</v>
      </c>
      <c r="AI40" s="87" t="s">
        <v>467</v>
      </c>
    </row>
    <row r="41" spans="2:35" ht="166.5" customHeight="1" x14ac:dyDescent="0.2">
      <c r="B41" s="414"/>
      <c r="C41" s="404"/>
      <c r="D41" s="404"/>
      <c r="E41" s="404"/>
      <c r="F41" s="50">
        <v>2</v>
      </c>
      <c r="G41" s="76" t="s">
        <v>96</v>
      </c>
      <c r="H41" s="89"/>
      <c r="I41" s="89" t="s">
        <v>281</v>
      </c>
      <c r="J41" s="89"/>
      <c r="K41" s="89"/>
      <c r="L41" s="89"/>
      <c r="M41" s="89"/>
      <c r="N41" s="89" t="s">
        <v>281</v>
      </c>
      <c r="O41" s="89" t="s">
        <v>281</v>
      </c>
      <c r="P41" s="89"/>
      <c r="Q41" s="89" t="s">
        <v>281</v>
      </c>
      <c r="R41" s="89"/>
      <c r="S41" s="89"/>
      <c r="T41" s="89"/>
      <c r="U41" s="89"/>
      <c r="V41" s="89" t="s">
        <v>281</v>
      </c>
      <c r="W41" s="89"/>
      <c r="X41" s="89"/>
      <c r="Y41" s="89" t="s">
        <v>281</v>
      </c>
      <c r="Z41" s="89"/>
      <c r="AA41" s="89"/>
      <c r="AB41" s="89"/>
      <c r="AC41" s="89" t="s">
        <v>281</v>
      </c>
      <c r="AD41" s="89"/>
      <c r="AE41" s="89"/>
      <c r="AF41" s="89"/>
      <c r="AG41" s="89" t="s">
        <v>281</v>
      </c>
      <c r="AH41" s="148" t="s">
        <v>89</v>
      </c>
      <c r="AI41" s="87" t="s">
        <v>467</v>
      </c>
    </row>
    <row r="42" spans="2:35" ht="156.75" x14ac:dyDescent="0.2">
      <c r="B42" s="414"/>
      <c r="C42" s="404"/>
      <c r="D42" s="404"/>
      <c r="E42" s="404"/>
      <c r="F42" s="50">
        <v>3</v>
      </c>
      <c r="G42" s="76" t="s">
        <v>97</v>
      </c>
      <c r="H42" s="89"/>
      <c r="I42" s="89" t="s">
        <v>281</v>
      </c>
      <c r="J42" s="89"/>
      <c r="K42" s="89"/>
      <c r="L42" s="89" t="s">
        <v>281</v>
      </c>
      <c r="M42" s="89"/>
      <c r="N42" s="89"/>
      <c r="O42" s="89" t="s">
        <v>281</v>
      </c>
      <c r="P42" s="89"/>
      <c r="Q42" s="89" t="s">
        <v>281</v>
      </c>
      <c r="R42" s="89"/>
      <c r="S42" s="89"/>
      <c r="T42" s="89" t="s">
        <v>281</v>
      </c>
      <c r="U42" s="89"/>
      <c r="V42" s="89"/>
      <c r="W42" s="89"/>
      <c r="X42" s="89"/>
      <c r="Y42" s="89" t="s">
        <v>281</v>
      </c>
      <c r="Z42" s="89"/>
      <c r="AA42" s="89"/>
      <c r="AB42" s="89"/>
      <c r="AC42" s="89" t="s">
        <v>281</v>
      </c>
      <c r="AD42" s="89"/>
      <c r="AE42" s="89"/>
      <c r="AF42" s="89"/>
      <c r="AG42" s="89" t="s">
        <v>281</v>
      </c>
      <c r="AH42" s="148" t="s">
        <v>98</v>
      </c>
      <c r="AI42" s="184" t="s">
        <v>468</v>
      </c>
    </row>
    <row r="43" spans="2:35" ht="171" x14ac:dyDescent="0.2">
      <c r="B43" s="414"/>
      <c r="C43" s="404"/>
      <c r="D43" s="404"/>
      <c r="E43" s="404"/>
      <c r="F43" s="50">
        <v>4</v>
      </c>
      <c r="G43" s="76" t="s">
        <v>99</v>
      </c>
      <c r="H43" s="89"/>
      <c r="I43" s="89" t="s">
        <v>281</v>
      </c>
      <c r="J43" s="89"/>
      <c r="K43" s="89"/>
      <c r="L43" s="89"/>
      <c r="M43" s="89"/>
      <c r="N43" s="89" t="s">
        <v>281</v>
      </c>
      <c r="O43" s="89" t="s">
        <v>281</v>
      </c>
      <c r="P43" s="89"/>
      <c r="Q43" s="89" t="s">
        <v>281</v>
      </c>
      <c r="R43" s="89"/>
      <c r="S43" s="89"/>
      <c r="T43" s="89"/>
      <c r="U43" s="89"/>
      <c r="V43" s="89" t="s">
        <v>281</v>
      </c>
      <c r="W43" s="89"/>
      <c r="X43" s="89"/>
      <c r="Y43" s="89" t="s">
        <v>281</v>
      </c>
      <c r="Z43" s="89"/>
      <c r="AA43" s="89"/>
      <c r="AB43" s="89"/>
      <c r="AC43" s="89" t="s">
        <v>281</v>
      </c>
      <c r="AD43" s="89"/>
      <c r="AE43" s="89"/>
      <c r="AF43" s="89"/>
      <c r="AG43" s="89" t="s">
        <v>281</v>
      </c>
      <c r="AH43" s="148" t="s">
        <v>98</v>
      </c>
      <c r="AI43" s="132" t="s">
        <v>469</v>
      </c>
    </row>
    <row r="44" spans="2:35" ht="142.5" x14ac:dyDescent="0.2">
      <c r="B44" s="414" t="s">
        <v>100</v>
      </c>
      <c r="C44" s="404" t="s">
        <v>93</v>
      </c>
      <c r="D44" s="404" t="s">
        <v>101</v>
      </c>
      <c r="E44" s="404" t="s">
        <v>57</v>
      </c>
      <c r="F44" s="50">
        <v>1</v>
      </c>
      <c r="G44" s="76" t="s">
        <v>102</v>
      </c>
      <c r="H44" s="89"/>
      <c r="I44" s="89" t="s">
        <v>281</v>
      </c>
      <c r="J44" s="89"/>
      <c r="K44" s="89"/>
      <c r="L44" s="89"/>
      <c r="M44" s="89"/>
      <c r="N44" s="89" t="s">
        <v>281</v>
      </c>
      <c r="O44" s="89" t="s">
        <v>281</v>
      </c>
      <c r="P44" s="89"/>
      <c r="Q44" s="89" t="s">
        <v>281</v>
      </c>
      <c r="R44" s="89"/>
      <c r="S44" s="89"/>
      <c r="T44" s="89"/>
      <c r="U44" s="89"/>
      <c r="V44" s="89" t="s">
        <v>281</v>
      </c>
      <c r="W44" s="89"/>
      <c r="X44" s="89"/>
      <c r="Y44" s="89" t="s">
        <v>281</v>
      </c>
      <c r="Z44" s="89"/>
      <c r="AA44" s="89"/>
      <c r="AB44" s="89"/>
      <c r="AC44" s="89" t="s">
        <v>281</v>
      </c>
      <c r="AD44" s="89"/>
      <c r="AE44" s="89"/>
      <c r="AF44" s="89"/>
      <c r="AG44" s="89" t="s">
        <v>281</v>
      </c>
      <c r="AH44" s="148" t="s">
        <v>89</v>
      </c>
      <c r="AI44" s="87" t="s">
        <v>470</v>
      </c>
    </row>
    <row r="45" spans="2:35" ht="142.5" x14ac:dyDescent="0.2">
      <c r="B45" s="414"/>
      <c r="C45" s="404"/>
      <c r="D45" s="404"/>
      <c r="E45" s="404"/>
      <c r="F45" s="50">
        <v>2</v>
      </c>
      <c r="G45" s="76" t="s">
        <v>103</v>
      </c>
      <c r="H45" s="89"/>
      <c r="I45" s="89" t="s">
        <v>281</v>
      </c>
      <c r="J45" s="89"/>
      <c r="K45" s="89"/>
      <c r="L45" s="89"/>
      <c r="M45" s="89"/>
      <c r="N45" s="89" t="s">
        <v>281</v>
      </c>
      <c r="O45" s="89" t="s">
        <v>281</v>
      </c>
      <c r="P45" s="89"/>
      <c r="Q45" s="89" t="s">
        <v>281</v>
      </c>
      <c r="R45" s="89"/>
      <c r="S45" s="89"/>
      <c r="T45" s="89"/>
      <c r="U45" s="89"/>
      <c r="V45" s="89" t="s">
        <v>281</v>
      </c>
      <c r="W45" s="89"/>
      <c r="X45" s="89"/>
      <c r="Y45" s="89" t="s">
        <v>281</v>
      </c>
      <c r="Z45" s="89"/>
      <c r="AA45" s="89"/>
      <c r="AB45" s="89"/>
      <c r="AC45" s="89" t="s">
        <v>281</v>
      </c>
      <c r="AD45" s="89"/>
      <c r="AE45" s="89"/>
      <c r="AF45" s="89"/>
      <c r="AG45" s="89" t="s">
        <v>281</v>
      </c>
      <c r="AH45" s="148" t="s">
        <v>89</v>
      </c>
      <c r="AI45" s="87" t="s">
        <v>470</v>
      </c>
    </row>
    <row r="46" spans="2:35" ht="193.5" customHeight="1" x14ac:dyDescent="0.2">
      <c r="B46" s="414"/>
      <c r="C46" s="404"/>
      <c r="D46" s="404"/>
      <c r="E46" s="404"/>
      <c r="F46" s="50">
        <v>3</v>
      </c>
      <c r="G46" s="76" t="s">
        <v>104</v>
      </c>
      <c r="H46" s="89"/>
      <c r="I46" s="89" t="s">
        <v>281</v>
      </c>
      <c r="J46" s="89"/>
      <c r="K46" s="89"/>
      <c r="L46" s="89"/>
      <c r="M46" s="89"/>
      <c r="N46" s="89" t="s">
        <v>281</v>
      </c>
      <c r="O46" s="89" t="s">
        <v>281</v>
      </c>
      <c r="P46" s="89"/>
      <c r="Q46" s="89" t="s">
        <v>281</v>
      </c>
      <c r="R46" s="89"/>
      <c r="S46" s="89"/>
      <c r="T46" s="89" t="s">
        <v>281</v>
      </c>
      <c r="U46" s="89"/>
      <c r="V46" s="89"/>
      <c r="W46" s="89"/>
      <c r="X46" s="89"/>
      <c r="Y46" s="89" t="s">
        <v>281</v>
      </c>
      <c r="Z46" s="89"/>
      <c r="AA46" s="89"/>
      <c r="AB46" s="89"/>
      <c r="AC46" s="89" t="s">
        <v>281</v>
      </c>
      <c r="AD46" s="89"/>
      <c r="AE46" s="89"/>
      <c r="AF46" s="89"/>
      <c r="AG46" s="89" t="s">
        <v>281</v>
      </c>
      <c r="AH46" s="148" t="s">
        <v>98</v>
      </c>
      <c r="AI46" s="184" t="s">
        <v>471</v>
      </c>
    </row>
    <row r="47" spans="2:35" ht="165.75" customHeight="1" x14ac:dyDescent="0.2">
      <c r="B47" s="414"/>
      <c r="C47" s="404"/>
      <c r="D47" s="404"/>
      <c r="E47" s="404"/>
      <c r="F47" s="50">
        <v>4</v>
      </c>
      <c r="G47" s="76" t="s">
        <v>105</v>
      </c>
      <c r="H47" s="89"/>
      <c r="I47" s="89" t="s">
        <v>281</v>
      </c>
      <c r="J47" s="89"/>
      <c r="K47" s="89"/>
      <c r="L47" s="89"/>
      <c r="M47" s="89"/>
      <c r="N47" s="89" t="s">
        <v>281</v>
      </c>
      <c r="O47" s="89" t="s">
        <v>281</v>
      </c>
      <c r="P47" s="89"/>
      <c r="Q47" s="89" t="s">
        <v>281</v>
      </c>
      <c r="R47" s="89"/>
      <c r="S47" s="89"/>
      <c r="T47" s="89"/>
      <c r="U47" s="89"/>
      <c r="V47" s="89" t="s">
        <v>281</v>
      </c>
      <c r="W47" s="89"/>
      <c r="X47" s="89"/>
      <c r="Y47" s="89" t="s">
        <v>281</v>
      </c>
      <c r="Z47" s="89"/>
      <c r="AA47" s="89"/>
      <c r="AB47" s="89"/>
      <c r="AC47" s="89" t="s">
        <v>281</v>
      </c>
      <c r="AD47" s="89"/>
      <c r="AE47" s="89"/>
      <c r="AF47" s="89"/>
      <c r="AG47" s="89" t="s">
        <v>281</v>
      </c>
      <c r="AH47" s="148" t="s">
        <v>98</v>
      </c>
      <c r="AI47" s="87" t="s">
        <v>472</v>
      </c>
    </row>
    <row r="48" spans="2:35" ht="183" customHeight="1" x14ac:dyDescent="0.2">
      <c r="B48" s="414" t="s">
        <v>106</v>
      </c>
      <c r="C48" s="404" t="s">
        <v>93</v>
      </c>
      <c r="D48" s="404" t="s">
        <v>107</v>
      </c>
      <c r="E48" s="404" t="s">
        <v>57</v>
      </c>
      <c r="F48" s="50">
        <v>1</v>
      </c>
      <c r="G48" s="76" t="s">
        <v>109</v>
      </c>
      <c r="H48" s="89"/>
      <c r="I48" s="89" t="s">
        <v>281</v>
      </c>
      <c r="J48" s="89"/>
      <c r="K48" s="89"/>
      <c r="L48" s="89" t="s">
        <v>281</v>
      </c>
      <c r="M48" s="89"/>
      <c r="N48" s="89"/>
      <c r="O48" s="89" t="s">
        <v>281</v>
      </c>
      <c r="P48" s="89"/>
      <c r="Q48" s="89" t="s">
        <v>281</v>
      </c>
      <c r="R48" s="89"/>
      <c r="S48" s="89"/>
      <c r="T48" s="89" t="s">
        <v>281</v>
      </c>
      <c r="U48" s="89"/>
      <c r="V48" s="89"/>
      <c r="W48" s="89"/>
      <c r="X48" s="89"/>
      <c r="Y48" s="89" t="s">
        <v>281</v>
      </c>
      <c r="Z48" s="89"/>
      <c r="AA48" s="89"/>
      <c r="AB48" s="89"/>
      <c r="AC48" s="89" t="s">
        <v>281</v>
      </c>
      <c r="AD48" s="89"/>
      <c r="AE48" s="89"/>
      <c r="AF48" s="89"/>
      <c r="AG48" s="89" t="s">
        <v>281</v>
      </c>
      <c r="AH48" s="148" t="s">
        <v>98</v>
      </c>
      <c r="AI48" s="184" t="s">
        <v>473</v>
      </c>
    </row>
    <row r="49" spans="1:35" ht="128.25" x14ac:dyDescent="0.2">
      <c r="B49" s="414"/>
      <c r="C49" s="404"/>
      <c r="D49" s="404"/>
      <c r="E49" s="404"/>
      <c r="F49" s="50">
        <v>2</v>
      </c>
      <c r="G49" s="76" t="s">
        <v>110</v>
      </c>
      <c r="H49" s="89"/>
      <c r="I49" s="89" t="s">
        <v>281</v>
      </c>
      <c r="J49" s="89"/>
      <c r="K49" s="89"/>
      <c r="L49" s="89"/>
      <c r="M49" s="89"/>
      <c r="N49" s="89" t="s">
        <v>281</v>
      </c>
      <c r="O49" s="89" t="s">
        <v>281</v>
      </c>
      <c r="P49" s="89"/>
      <c r="Q49" s="89" t="s">
        <v>281</v>
      </c>
      <c r="R49" s="89"/>
      <c r="S49" s="89"/>
      <c r="T49" s="89"/>
      <c r="U49" s="89"/>
      <c r="V49" s="89" t="s">
        <v>281</v>
      </c>
      <c r="W49" s="89"/>
      <c r="X49" s="89"/>
      <c r="Y49" s="89" t="s">
        <v>281</v>
      </c>
      <c r="Z49" s="89"/>
      <c r="AA49" s="89"/>
      <c r="AB49" s="89"/>
      <c r="AC49" s="89" t="s">
        <v>281</v>
      </c>
      <c r="AD49" s="89"/>
      <c r="AE49" s="89"/>
      <c r="AF49" s="89"/>
      <c r="AG49" s="89" t="s">
        <v>281</v>
      </c>
      <c r="AH49" s="148" t="s">
        <v>89</v>
      </c>
      <c r="AI49" s="87" t="s">
        <v>474</v>
      </c>
    </row>
    <row r="50" spans="1:35" ht="155.25" customHeight="1" x14ac:dyDescent="0.2">
      <c r="B50" s="414"/>
      <c r="C50" s="404"/>
      <c r="D50" s="404"/>
      <c r="E50" s="404"/>
      <c r="F50" s="50">
        <v>3</v>
      </c>
      <c r="G50" s="134" t="s">
        <v>111</v>
      </c>
      <c r="H50" s="89"/>
      <c r="I50" s="89" t="s">
        <v>281</v>
      </c>
      <c r="J50" s="89"/>
      <c r="K50" s="89"/>
      <c r="L50" s="89"/>
      <c r="M50" s="89"/>
      <c r="N50" s="89" t="s">
        <v>281</v>
      </c>
      <c r="O50" s="89" t="s">
        <v>281</v>
      </c>
      <c r="P50" s="89"/>
      <c r="Q50" s="89" t="s">
        <v>281</v>
      </c>
      <c r="R50" s="89"/>
      <c r="S50" s="89"/>
      <c r="T50" s="89"/>
      <c r="U50" s="89"/>
      <c r="V50" s="89" t="s">
        <v>281</v>
      </c>
      <c r="W50" s="89"/>
      <c r="X50" s="89"/>
      <c r="Y50" s="89" t="s">
        <v>281</v>
      </c>
      <c r="Z50" s="89"/>
      <c r="AA50" s="89"/>
      <c r="AB50" s="89"/>
      <c r="AC50" s="89" t="s">
        <v>281</v>
      </c>
      <c r="AD50" s="89"/>
      <c r="AE50" s="89"/>
      <c r="AF50" s="89"/>
      <c r="AG50" s="89" t="s">
        <v>281</v>
      </c>
      <c r="AH50" s="148" t="s">
        <v>89</v>
      </c>
      <c r="AI50" s="87" t="s">
        <v>475</v>
      </c>
    </row>
    <row r="51" spans="1:35" ht="159.75" customHeight="1" x14ac:dyDescent="0.2">
      <c r="B51" s="414" t="s">
        <v>112</v>
      </c>
      <c r="C51" s="404" t="s">
        <v>113</v>
      </c>
      <c r="D51" s="407" t="s">
        <v>114</v>
      </c>
      <c r="E51" s="404" t="s">
        <v>115</v>
      </c>
      <c r="F51" s="50">
        <v>1</v>
      </c>
      <c r="G51" s="76" t="s">
        <v>116</v>
      </c>
      <c r="H51" s="89"/>
      <c r="I51" s="89" t="s">
        <v>281</v>
      </c>
      <c r="J51" s="89"/>
      <c r="K51" s="89"/>
      <c r="L51" s="89" t="s">
        <v>281</v>
      </c>
      <c r="M51" s="89"/>
      <c r="N51" s="89"/>
      <c r="O51" s="89" t="s">
        <v>281</v>
      </c>
      <c r="P51" s="89"/>
      <c r="Q51" s="89" t="s">
        <v>281</v>
      </c>
      <c r="R51" s="89"/>
      <c r="S51" s="89"/>
      <c r="T51" s="89" t="s">
        <v>281</v>
      </c>
      <c r="U51" s="89"/>
      <c r="V51" s="89"/>
      <c r="W51" s="89"/>
      <c r="X51" s="89"/>
      <c r="Y51" s="89" t="s">
        <v>281</v>
      </c>
      <c r="Z51" s="89"/>
      <c r="AA51" s="89"/>
      <c r="AB51" s="89"/>
      <c r="AC51" s="89" t="s">
        <v>281</v>
      </c>
      <c r="AD51" s="89"/>
      <c r="AE51" s="89"/>
      <c r="AF51" s="89"/>
      <c r="AG51" s="89" t="s">
        <v>281</v>
      </c>
      <c r="AH51" s="148" t="s">
        <v>20</v>
      </c>
      <c r="AI51" s="87" t="s">
        <v>476</v>
      </c>
    </row>
    <row r="52" spans="1:35" ht="135" customHeight="1" x14ac:dyDescent="0.2">
      <c r="B52" s="414"/>
      <c r="C52" s="404"/>
      <c r="D52" s="407"/>
      <c r="E52" s="404"/>
      <c r="F52" s="50">
        <v>2</v>
      </c>
      <c r="G52" s="76" t="s">
        <v>118</v>
      </c>
      <c r="H52" s="89"/>
      <c r="I52" s="89" t="s">
        <v>281</v>
      </c>
      <c r="J52" s="89"/>
      <c r="K52" s="89"/>
      <c r="L52" s="89" t="s">
        <v>281</v>
      </c>
      <c r="M52" s="89"/>
      <c r="N52" s="89"/>
      <c r="O52" s="89" t="s">
        <v>281</v>
      </c>
      <c r="P52" s="89"/>
      <c r="Q52" s="89" t="s">
        <v>281</v>
      </c>
      <c r="R52" s="89"/>
      <c r="S52" s="89"/>
      <c r="T52" s="89" t="s">
        <v>281</v>
      </c>
      <c r="U52" s="89"/>
      <c r="V52" s="89"/>
      <c r="W52" s="89"/>
      <c r="X52" s="89"/>
      <c r="Y52" s="89" t="s">
        <v>281</v>
      </c>
      <c r="Z52" s="89"/>
      <c r="AA52" s="89"/>
      <c r="AB52" s="89"/>
      <c r="AC52" s="89" t="s">
        <v>281</v>
      </c>
      <c r="AD52" s="89"/>
      <c r="AE52" s="89"/>
      <c r="AF52" s="89"/>
      <c r="AG52" s="89" t="s">
        <v>281</v>
      </c>
      <c r="AH52" s="148" t="s">
        <v>20</v>
      </c>
      <c r="AI52" s="87" t="s">
        <v>476</v>
      </c>
    </row>
    <row r="53" spans="1:35" ht="150.75" customHeight="1" x14ac:dyDescent="0.2">
      <c r="B53" s="414"/>
      <c r="C53" s="404"/>
      <c r="D53" s="407"/>
      <c r="E53" s="404"/>
      <c r="F53" s="50">
        <v>3</v>
      </c>
      <c r="G53" s="76" t="s">
        <v>119</v>
      </c>
      <c r="H53" s="89"/>
      <c r="I53" s="89" t="s">
        <v>281</v>
      </c>
      <c r="J53" s="89"/>
      <c r="K53" s="89"/>
      <c r="L53" s="89" t="s">
        <v>281</v>
      </c>
      <c r="M53" s="89"/>
      <c r="N53" s="89"/>
      <c r="O53" s="89" t="s">
        <v>281</v>
      </c>
      <c r="P53" s="89"/>
      <c r="Q53" s="89" t="s">
        <v>281</v>
      </c>
      <c r="R53" s="89"/>
      <c r="S53" s="89"/>
      <c r="T53" s="89" t="s">
        <v>281</v>
      </c>
      <c r="U53" s="89"/>
      <c r="V53" s="89"/>
      <c r="W53" s="89"/>
      <c r="X53" s="89"/>
      <c r="Y53" s="89" t="s">
        <v>281</v>
      </c>
      <c r="Z53" s="89"/>
      <c r="AA53" s="89"/>
      <c r="AB53" s="89"/>
      <c r="AC53" s="89" t="s">
        <v>281</v>
      </c>
      <c r="AD53" s="89"/>
      <c r="AE53" s="89"/>
      <c r="AF53" s="89"/>
      <c r="AG53" s="89" t="s">
        <v>281</v>
      </c>
      <c r="AH53" s="148" t="s">
        <v>20</v>
      </c>
      <c r="AI53" s="87" t="s">
        <v>476</v>
      </c>
    </row>
    <row r="54" spans="1:35" ht="136.5" customHeight="1" x14ac:dyDescent="0.2">
      <c r="B54" s="414"/>
      <c r="C54" s="404"/>
      <c r="D54" s="407"/>
      <c r="E54" s="404"/>
      <c r="F54" s="50">
        <v>4</v>
      </c>
      <c r="G54" s="76" t="s">
        <v>120</v>
      </c>
      <c r="H54" s="89"/>
      <c r="I54" s="89" t="s">
        <v>281</v>
      </c>
      <c r="J54" s="89"/>
      <c r="K54" s="89"/>
      <c r="L54" s="89" t="s">
        <v>281</v>
      </c>
      <c r="M54" s="89"/>
      <c r="N54" s="89"/>
      <c r="O54" s="89" t="s">
        <v>281</v>
      </c>
      <c r="P54" s="89"/>
      <c r="Q54" s="89" t="s">
        <v>281</v>
      </c>
      <c r="R54" s="89"/>
      <c r="S54" s="89"/>
      <c r="T54" s="89" t="s">
        <v>281</v>
      </c>
      <c r="U54" s="89"/>
      <c r="V54" s="89"/>
      <c r="W54" s="89"/>
      <c r="X54" s="89"/>
      <c r="Y54" s="89" t="s">
        <v>281</v>
      </c>
      <c r="Z54" s="89"/>
      <c r="AA54" s="89"/>
      <c r="AB54" s="89"/>
      <c r="AC54" s="89" t="s">
        <v>281</v>
      </c>
      <c r="AD54" s="89"/>
      <c r="AE54" s="89"/>
      <c r="AF54" s="89"/>
      <c r="AG54" s="89" t="s">
        <v>281</v>
      </c>
      <c r="AH54" s="148" t="s">
        <v>20</v>
      </c>
      <c r="AI54" s="87" t="s">
        <v>476</v>
      </c>
    </row>
    <row r="55" spans="1:35" ht="196.5" customHeight="1" x14ac:dyDescent="0.2">
      <c r="B55" s="414"/>
      <c r="C55" s="404"/>
      <c r="D55" s="407"/>
      <c r="E55" s="404"/>
      <c r="F55" s="50">
        <v>5</v>
      </c>
      <c r="G55" s="76" t="s">
        <v>121</v>
      </c>
      <c r="H55" s="89"/>
      <c r="I55" s="89" t="s">
        <v>281</v>
      </c>
      <c r="J55" s="89"/>
      <c r="K55" s="89"/>
      <c r="L55" s="89"/>
      <c r="M55" s="89"/>
      <c r="N55" s="89" t="s">
        <v>281</v>
      </c>
      <c r="O55" s="89" t="s">
        <v>281</v>
      </c>
      <c r="P55" s="89"/>
      <c r="Q55" s="89" t="s">
        <v>281</v>
      </c>
      <c r="R55" s="89"/>
      <c r="S55" s="89"/>
      <c r="T55" s="89"/>
      <c r="U55" s="89"/>
      <c r="V55" s="89" t="s">
        <v>281</v>
      </c>
      <c r="W55" s="89"/>
      <c r="X55" s="89"/>
      <c r="Y55" s="89" t="s">
        <v>281</v>
      </c>
      <c r="Z55" s="89"/>
      <c r="AA55" s="89"/>
      <c r="AB55" s="89"/>
      <c r="AC55" s="89" t="s">
        <v>281</v>
      </c>
      <c r="AD55" s="89"/>
      <c r="AE55" s="89"/>
      <c r="AF55" s="89"/>
      <c r="AG55" s="89" t="s">
        <v>281</v>
      </c>
      <c r="AH55" s="148" t="s">
        <v>20</v>
      </c>
      <c r="AI55" s="87" t="s">
        <v>477</v>
      </c>
    </row>
    <row r="56" spans="1:35" ht="156" customHeight="1" x14ac:dyDescent="0.2">
      <c r="B56" s="414" t="s">
        <v>122</v>
      </c>
      <c r="C56" s="404" t="s">
        <v>123</v>
      </c>
      <c r="D56" s="407" t="s">
        <v>124</v>
      </c>
      <c r="E56" s="404" t="s">
        <v>125</v>
      </c>
      <c r="F56" s="50">
        <v>1</v>
      </c>
      <c r="G56" s="76" t="s">
        <v>126</v>
      </c>
      <c r="H56" s="89"/>
      <c r="I56" s="89" t="s">
        <v>281</v>
      </c>
      <c r="J56" s="89"/>
      <c r="K56" s="89"/>
      <c r="L56" s="89" t="s">
        <v>281</v>
      </c>
      <c r="M56" s="89"/>
      <c r="N56" s="89"/>
      <c r="O56" s="89" t="s">
        <v>281</v>
      </c>
      <c r="P56" s="89"/>
      <c r="Q56" s="89" t="s">
        <v>281</v>
      </c>
      <c r="R56" s="89"/>
      <c r="S56" s="89"/>
      <c r="T56" s="89" t="s">
        <v>281</v>
      </c>
      <c r="U56" s="89"/>
      <c r="V56" s="89"/>
      <c r="W56" s="89"/>
      <c r="X56" s="89"/>
      <c r="Y56" s="89" t="s">
        <v>281</v>
      </c>
      <c r="Z56" s="89"/>
      <c r="AA56" s="89"/>
      <c r="AB56" s="89"/>
      <c r="AC56" s="89" t="s">
        <v>281</v>
      </c>
      <c r="AD56" s="89"/>
      <c r="AE56" s="89"/>
      <c r="AF56" s="89"/>
      <c r="AG56" s="89" t="s">
        <v>281</v>
      </c>
      <c r="AH56" s="148" t="s">
        <v>20</v>
      </c>
      <c r="AI56" s="87" t="s">
        <v>478</v>
      </c>
    </row>
    <row r="57" spans="1:35" ht="159" customHeight="1" x14ac:dyDescent="0.2">
      <c r="B57" s="414"/>
      <c r="C57" s="404"/>
      <c r="D57" s="407"/>
      <c r="E57" s="404"/>
      <c r="F57" s="50">
        <v>2</v>
      </c>
      <c r="G57" s="76" t="s">
        <v>127</v>
      </c>
      <c r="H57" s="89"/>
      <c r="I57" s="89" t="s">
        <v>281</v>
      </c>
      <c r="J57" s="89"/>
      <c r="K57" s="89"/>
      <c r="L57" s="89"/>
      <c r="M57" s="89"/>
      <c r="N57" s="89" t="s">
        <v>281</v>
      </c>
      <c r="O57" s="89" t="s">
        <v>281</v>
      </c>
      <c r="P57" s="89"/>
      <c r="Q57" s="89" t="s">
        <v>281</v>
      </c>
      <c r="R57" s="89"/>
      <c r="S57" s="89"/>
      <c r="T57" s="89" t="s">
        <v>281</v>
      </c>
      <c r="U57" s="89"/>
      <c r="V57" s="89"/>
      <c r="W57" s="89"/>
      <c r="X57" s="89"/>
      <c r="Y57" s="89" t="s">
        <v>281</v>
      </c>
      <c r="Z57" s="89"/>
      <c r="AA57" s="89"/>
      <c r="AB57" s="89"/>
      <c r="AC57" s="89" t="s">
        <v>281</v>
      </c>
      <c r="AD57" s="89"/>
      <c r="AE57" s="89"/>
      <c r="AF57" s="89"/>
      <c r="AG57" s="89" t="s">
        <v>281</v>
      </c>
      <c r="AH57" s="148" t="s">
        <v>20</v>
      </c>
      <c r="AI57" s="87" t="s">
        <v>479</v>
      </c>
    </row>
    <row r="58" spans="1:35" ht="117" customHeight="1" x14ac:dyDescent="0.2">
      <c r="B58" s="414"/>
      <c r="C58" s="404"/>
      <c r="D58" s="407"/>
      <c r="E58" s="404"/>
      <c r="F58" s="50">
        <v>3</v>
      </c>
      <c r="G58" s="76" t="s">
        <v>128</v>
      </c>
      <c r="H58" s="89"/>
      <c r="I58" s="89" t="s">
        <v>281</v>
      </c>
      <c r="J58" s="89"/>
      <c r="K58" s="89"/>
      <c r="L58" s="89" t="s">
        <v>281</v>
      </c>
      <c r="M58" s="89"/>
      <c r="N58" s="89"/>
      <c r="O58" s="89" t="s">
        <v>281</v>
      </c>
      <c r="P58" s="89"/>
      <c r="Q58" s="89" t="s">
        <v>281</v>
      </c>
      <c r="R58" s="89"/>
      <c r="S58" s="89"/>
      <c r="T58" s="89" t="s">
        <v>281</v>
      </c>
      <c r="U58" s="89"/>
      <c r="V58" s="89"/>
      <c r="W58" s="89"/>
      <c r="X58" s="89"/>
      <c r="Y58" s="89" t="s">
        <v>281</v>
      </c>
      <c r="Z58" s="89"/>
      <c r="AA58" s="89"/>
      <c r="AB58" s="89"/>
      <c r="AC58" s="89" t="s">
        <v>281</v>
      </c>
      <c r="AD58" s="89"/>
      <c r="AE58" s="89"/>
      <c r="AF58" s="89"/>
      <c r="AG58" s="89" t="s">
        <v>281</v>
      </c>
      <c r="AH58" s="148" t="s">
        <v>20</v>
      </c>
      <c r="AI58" s="87" t="s">
        <v>480</v>
      </c>
    </row>
    <row r="59" spans="1:35" ht="164.25" customHeight="1" x14ac:dyDescent="0.2">
      <c r="B59" s="414"/>
      <c r="C59" s="404"/>
      <c r="D59" s="407"/>
      <c r="E59" s="404"/>
      <c r="F59" s="50">
        <v>4</v>
      </c>
      <c r="G59" s="76" t="s">
        <v>129</v>
      </c>
      <c r="H59" s="89"/>
      <c r="I59" s="89" t="s">
        <v>281</v>
      </c>
      <c r="J59" s="89"/>
      <c r="K59" s="89"/>
      <c r="L59" s="89"/>
      <c r="M59" s="89"/>
      <c r="N59" s="89" t="s">
        <v>281</v>
      </c>
      <c r="O59" s="89" t="s">
        <v>281</v>
      </c>
      <c r="P59" s="89"/>
      <c r="Q59" s="89" t="s">
        <v>281</v>
      </c>
      <c r="R59" s="89"/>
      <c r="S59" s="89"/>
      <c r="T59" s="89" t="s">
        <v>281</v>
      </c>
      <c r="U59" s="89"/>
      <c r="V59" s="89"/>
      <c r="W59" s="89"/>
      <c r="X59" s="89"/>
      <c r="Y59" s="89" t="s">
        <v>281</v>
      </c>
      <c r="Z59" s="89"/>
      <c r="AA59" s="89"/>
      <c r="AB59" s="89"/>
      <c r="AC59" s="89" t="s">
        <v>281</v>
      </c>
      <c r="AD59" s="89"/>
      <c r="AE59" s="89"/>
      <c r="AF59" s="89"/>
      <c r="AG59" s="89" t="s">
        <v>281</v>
      </c>
      <c r="AH59" s="148" t="s">
        <v>20</v>
      </c>
      <c r="AI59" s="87" t="s">
        <v>481</v>
      </c>
    </row>
    <row r="60" spans="1:35" ht="166.5" customHeight="1" x14ac:dyDescent="0.2">
      <c r="B60" s="414"/>
      <c r="C60" s="404"/>
      <c r="D60" s="407"/>
      <c r="E60" s="404"/>
      <c r="F60" s="50">
        <v>5</v>
      </c>
      <c r="G60" s="76" t="s">
        <v>130</v>
      </c>
      <c r="H60" s="89"/>
      <c r="I60" s="89" t="s">
        <v>281</v>
      </c>
      <c r="J60" s="89"/>
      <c r="K60" s="89"/>
      <c r="L60" s="89"/>
      <c r="M60" s="89"/>
      <c r="N60" s="89" t="s">
        <v>281</v>
      </c>
      <c r="O60" s="89" t="s">
        <v>281</v>
      </c>
      <c r="P60" s="89"/>
      <c r="Q60" s="89" t="s">
        <v>281</v>
      </c>
      <c r="R60" s="89"/>
      <c r="S60" s="89"/>
      <c r="T60" s="89"/>
      <c r="U60" s="89"/>
      <c r="V60" s="50" t="s">
        <v>281</v>
      </c>
      <c r="W60" s="89"/>
      <c r="X60" s="89"/>
      <c r="Y60" s="89" t="s">
        <v>281</v>
      </c>
      <c r="Z60" s="89"/>
      <c r="AA60" s="89"/>
      <c r="AB60" s="89"/>
      <c r="AC60" s="89" t="s">
        <v>281</v>
      </c>
      <c r="AD60" s="89"/>
      <c r="AE60" s="89"/>
      <c r="AF60" s="89"/>
      <c r="AG60" s="89" t="s">
        <v>281</v>
      </c>
      <c r="AH60" s="148" t="s">
        <v>20</v>
      </c>
      <c r="AI60" s="87" t="s">
        <v>482</v>
      </c>
    </row>
    <row r="61" spans="1:35" ht="224.25" customHeight="1" x14ac:dyDescent="0.2">
      <c r="A61" s="43" t="s">
        <v>483</v>
      </c>
      <c r="B61" s="414" t="s">
        <v>131</v>
      </c>
      <c r="C61" s="404" t="s">
        <v>132</v>
      </c>
      <c r="D61" s="407" t="s">
        <v>133</v>
      </c>
      <c r="E61" s="404" t="s">
        <v>134</v>
      </c>
      <c r="F61" s="50">
        <v>1</v>
      </c>
      <c r="G61" s="76" t="s">
        <v>135</v>
      </c>
      <c r="H61" s="92"/>
      <c r="I61" s="92" t="s">
        <v>281</v>
      </c>
      <c r="J61" s="92"/>
      <c r="K61" s="92"/>
      <c r="L61" s="92"/>
      <c r="M61" s="92"/>
      <c r="N61" s="92" t="s">
        <v>281</v>
      </c>
      <c r="O61" s="92" t="s">
        <v>281</v>
      </c>
      <c r="P61" s="92"/>
      <c r="Q61" s="93" t="s">
        <v>281</v>
      </c>
      <c r="R61" s="92"/>
      <c r="S61" s="92"/>
      <c r="T61" s="92"/>
      <c r="U61" s="92"/>
      <c r="V61" s="92" t="s">
        <v>281</v>
      </c>
      <c r="W61" s="92"/>
      <c r="X61" s="92"/>
      <c r="Y61" s="92" t="s">
        <v>281</v>
      </c>
      <c r="Z61" s="92"/>
      <c r="AA61" s="92"/>
      <c r="AB61" s="92"/>
      <c r="AC61" s="92" t="s">
        <v>281</v>
      </c>
      <c r="AD61" s="92"/>
      <c r="AE61" s="92"/>
      <c r="AF61" s="92"/>
      <c r="AG61" s="123" t="s">
        <v>281</v>
      </c>
      <c r="AH61" s="148" t="s">
        <v>51</v>
      </c>
      <c r="AI61" s="219" t="s">
        <v>484</v>
      </c>
    </row>
    <row r="62" spans="1:35" ht="191.25" customHeight="1" x14ac:dyDescent="0.2">
      <c r="B62" s="414"/>
      <c r="C62" s="404"/>
      <c r="D62" s="407"/>
      <c r="E62" s="404"/>
      <c r="F62" s="50">
        <v>2</v>
      </c>
      <c r="G62" s="76" t="s">
        <v>136</v>
      </c>
      <c r="H62" s="92"/>
      <c r="I62" s="92" t="s">
        <v>281</v>
      </c>
      <c r="J62" s="92"/>
      <c r="K62" s="92"/>
      <c r="L62" s="92"/>
      <c r="M62" s="92"/>
      <c r="N62" s="92" t="s">
        <v>281</v>
      </c>
      <c r="O62" s="92" t="s">
        <v>281</v>
      </c>
      <c r="P62" s="92"/>
      <c r="Q62" s="93" t="s">
        <v>281</v>
      </c>
      <c r="R62" s="92"/>
      <c r="S62" s="92"/>
      <c r="T62" s="92"/>
      <c r="U62" s="92"/>
      <c r="V62" s="92" t="s">
        <v>281</v>
      </c>
      <c r="W62" s="92"/>
      <c r="X62" s="92"/>
      <c r="Y62" s="92" t="s">
        <v>281</v>
      </c>
      <c r="Z62" s="92"/>
      <c r="AA62" s="92"/>
      <c r="AB62" s="92"/>
      <c r="AC62" s="92" t="s">
        <v>281</v>
      </c>
      <c r="AD62" s="92"/>
      <c r="AE62" s="92"/>
      <c r="AF62" s="92"/>
      <c r="AG62" s="123" t="s">
        <v>281</v>
      </c>
      <c r="AH62" s="148" t="s">
        <v>20</v>
      </c>
      <c r="AI62" s="131" t="s">
        <v>485</v>
      </c>
    </row>
    <row r="63" spans="1:35" ht="186.75" customHeight="1" x14ac:dyDescent="0.2">
      <c r="B63" s="414"/>
      <c r="C63" s="404"/>
      <c r="D63" s="407"/>
      <c r="E63" s="404"/>
      <c r="F63" s="50">
        <v>3</v>
      </c>
      <c r="G63" s="76" t="s">
        <v>137</v>
      </c>
      <c r="H63" s="92"/>
      <c r="I63" s="92" t="s">
        <v>281</v>
      </c>
      <c r="J63" s="92"/>
      <c r="K63" s="92"/>
      <c r="L63" s="92"/>
      <c r="M63" s="92"/>
      <c r="N63" s="92" t="s">
        <v>281</v>
      </c>
      <c r="O63" s="92" t="s">
        <v>281</v>
      </c>
      <c r="P63" s="92"/>
      <c r="Q63" s="93" t="s">
        <v>281</v>
      </c>
      <c r="R63" s="92"/>
      <c r="S63" s="92"/>
      <c r="T63" s="92"/>
      <c r="U63" s="92"/>
      <c r="V63" s="92" t="s">
        <v>281</v>
      </c>
      <c r="W63" s="92"/>
      <c r="X63" s="92"/>
      <c r="Y63" s="92" t="s">
        <v>281</v>
      </c>
      <c r="Z63" s="92"/>
      <c r="AA63" s="92"/>
      <c r="AB63" s="92"/>
      <c r="AC63" s="92" t="s">
        <v>281</v>
      </c>
      <c r="AD63" s="92"/>
      <c r="AE63" s="92"/>
      <c r="AF63" s="92"/>
      <c r="AG63" s="123" t="s">
        <v>281</v>
      </c>
      <c r="AH63" s="148" t="s">
        <v>20</v>
      </c>
      <c r="AI63" s="87" t="s">
        <v>486</v>
      </c>
    </row>
    <row r="64" spans="1:35" ht="223.5" customHeight="1" x14ac:dyDescent="0.2">
      <c r="B64" s="414" t="s">
        <v>138</v>
      </c>
      <c r="C64" s="404" t="s">
        <v>132</v>
      </c>
      <c r="D64" s="404" t="s">
        <v>139</v>
      </c>
      <c r="E64" s="404" t="s">
        <v>140</v>
      </c>
      <c r="F64" s="50">
        <v>1</v>
      </c>
      <c r="G64" s="76" t="s">
        <v>141</v>
      </c>
      <c r="H64" s="92"/>
      <c r="I64" s="92" t="s">
        <v>281</v>
      </c>
      <c r="J64" s="92"/>
      <c r="K64" s="92"/>
      <c r="L64" s="92"/>
      <c r="M64" s="92"/>
      <c r="N64" s="92" t="s">
        <v>281</v>
      </c>
      <c r="O64" s="92" t="s">
        <v>281</v>
      </c>
      <c r="P64" s="92"/>
      <c r="Q64" s="93" t="s">
        <v>281</v>
      </c>
      <c r="R64" s="92"/>
      <c r="S64" s="92"/>
      <c r="T64" s="92"/>
      <c r="U64" s="92"/>
      <c r="V64" s="92" t="s">
        <v>281</v>
      </c>
      <c r="W64" s="92"/>
      <c r="X64" s="92"/>
      <c r="Y64" s="92" t="s">
        <v>281</v>
      </c>
      <c r="Z64" s="92"/>
      <c r="AA64" s="92"/>
      <c r="AB64" s="92"/>
      <c r="AC64" s="92" t="s">
        <v>281</v>
      </c>
      <c r="AD64" s="92"/>
      <c r="AE64" s="92"/>
      <c r="AF64" s="92"/>
      <c r="AG64" s="123" t="s">
        <v>281</v>
      </c>
      <c r="AH64" s="148" t="s">
        <v>20</v>
      </c>
      <c r="AI64" s="210" t="s">
        <v>487</v>
      </c>
    </row>
    <row r="65" spans="2:35" ht="238.5" customHeight="1" x14ac:dyDescent="0.2">
      <c r="B65" s="414"/>
      <c r="C65" s="404"/>
      <c r="D65" s="404"/>
      <c r="E65" s="404"/>
      <c r="F65" s="50">
        <v>2</v>
      </c>
      <c r="G65" s="76" t="s">
        <v>142</v>
      </c>
      <c r="H65" s="92"/>
      <c r="I65" s="92" t="s">
        <v>281</v>
      </c>
      <c r="J65" s="92"/>
      <c r="K65" s="92"/>
      <c r="L65" s="92"/>
      <c r="M65" s="92"/>
      <c r="N65" s="92" t="s">
        <v>281</v>
      </c>
      <c r="O65" s="92" t="s">
        <v>281</v>
      </c>
      <c r="P65" s="92"/>
      <c r="Q65" s="93" t="s">
        <v>281</v>
      </c>
      <c r="R65" s="92"/>
      <c r="S65" s="92"/>
      <c r="T65" s="92"/>
      <c r="U65" s="92"/>
      <c r="V65" s="92" t="s">
        <v>281</v>
      </c>
      <c r="W65" s="92"/>
      <c r="X65" s="92"/>
      <c r="Y65" s="92" t="s">
        <v>281</v>
      </c>
      <c r="Z65" s="92"/>
      <c r="AA65" s="92"/>
      <c r="AB65" s="92"/>
      <c r="AC65" s="92" t="s">
        <v>281</v>
      </c>
      <c r="AD65" s="92"/>
      <c r="AE65" s="92"/>
      <c r="AF65" s="92"/>
      <c r="AG65" s="123" t="s">
        <v>281</v>
      </c>
      <c r="AH65" s="148" t="s">
        <v>20</v>
      </c>
      <c r="AI65" s="131" t="s">
        <v>488</v>
      </c>
    </row>
    <row r="66" spans="2:35" ht="156" customHeight="1" x14ac:dyDescent="0.2">
      <c r="B66" s="414"/>
      <c r="C66" s="404"/>
      <c r="D66" s="404"/>
      <c r="E66" s="404"/>
      <c r="F66" s="50">
        <v>3</v>
      </c>
      <c r="G66" s="76" t="s">
        <v>143</v>
      </c>
      <c r="H66" s="92"/>
      <c r="I66" s="92" t="s">
        <v>281</v>
      </c>
      <c r="J66" s="92"/>
      <c r="K66" s="92"/>
      <c r="L66" s="92"/>
      <c r="M66" s="92"/>
      <c r="N66" s="92" t="s">
        <v>281</v>
      </c>
      <c r="O66" s="92" t="s">
        <v>281</v>
      </c>
      <c r="P66" s="92"/>
      <c r="Q66" s="93" t="s">
        <v>281</v>
      </c>
      <c r="R66" s="92"/>
      <c r="S66" s="92"/>
      <c r="T66" s="92"/>
      <c r="U66" s="92"/>
      <c r="V66" s="92" t="s">
        <v>281</v>
      </c>
      <c r="W66" s="92"/>
      <c r="X66" s="92"/>
      <c r="Y66" s="92" t="s">
        <v>281</v>
      </c>
      <c r="Z66" s="92"/>
      <c r="AA66" s="92"/>
      <c r="AB66" s="92"/>
      <c r="AC66" s="92" t="s">
        <v>281</v>
      </c>
      <c r="AD66" s="92"/>
      <c r="AE66" s="92"/>
      <c r="AF66" s="92"/>
      <c r="AG66" s="123" t="s">
        <v>281</v>
      </c>
      <c r="AH66" s="148" t="s">
        <v>20</v>
      </c>
      <c r="AI66" s="131" t="s">
        <v>489</v>
      </c>
    </row>
    <row r="67" spans="2:35" ht="156" customHeight="1" x14ac:dyDescent="0.2">
      <c r="B67" s="414"/>
      <c r="C67" s="404"/>
      <c r="D67" s="404"/>
      <c r="E67" s="404"/>
      <c r="F67" s="50">
        <v>4</v>
      </c>
      <c r="G67" s="76" t="s">
        <v>145</v>
      </c>
      <c r="H67" s="92"/>
      <c r="I67" s="92" t="s">
        <v>281</v>
      </c>
      <c r="J67" s="92"/>
      <c r="K67" s="92"/>
      <c r="L67" s="92"/>
      <c r="M67" s="92"/>
      <c r="N67" s="92" t="s">
        <v>281</v>
      </c>
      <c r="O67" s="92" t="s">
        <v>281</v>
      </c>
      <c r="P67" s="92"/>
      <c r="Q67" s="93" t="s">
        <v>281</v>
      </c>
      <c r="R67" s="92"/>
      <c r="S67" s="92"/>
      <c r="T67" s="92"/>
      <c r="U67" s="92"/>
      <c r="V67" s="92" t="s">
        <v>281</v>
      </c>
      <c r="W67" s="92"/>
      <c r="X67" s="92"/>
      <c r="Y67" s="92" t="s">
        <v>281</v>
      </c>
      <c r="Z67" s="92"/>
      <c r="AA67" s="92"/>
      <c r="AB67" s="92"/>
      <c r="AC67" s="92" t="s">
        <v>281</v>
      </c>
      <c r="AD67" s="92"/>
      <c r="AE67" s="92"/>
      <c r="AF67" s="92"/>
      <c r="AG67" s="123" t="s">
        <v>281</v>
      </c>
      <c r="AH67" s="148" t="s">
        <v>89</v>
      </c>
      <c r="AI67" s="219" t="s">
        <v>490</v>
      </c>
    </row>
    <row r="68" spans="2:35" ht="204" customHeight="1" x14ac:dyDescent="0.2">
      <c r="B68" s="414" t="s">
        <v>147</v>
      </c>
      <c r="C68" s="404" t="s">
        <v>132</v>
      </c>
      <c r="D68" s="404" t="s">
        <v>148</v>
      </c>
      <c r="E68" s="404" t="s">
        <v>149</v>
      </c>
      <c r="F68" s="50">
        <v>1</v>
      </c>
      <c r="G68" s="77" t="s">
        <v>150</v>
      </c>
      <c r="H68" s="92"/>
      <c r="I68" s="92" t="s">
        <v>281</v>
      </c>
      <c r="J68" s="92"/>
      <c r="K68" s="92"/>
      <c r="L68" s="92"/>
      <c r="M68" s="92"/>
      <c r="N68" s="92" t="s">
        <v>281</v>
      </c>
      <c r="O68" s="92" t="s">
        <v>281</v>
      </c>
      <c r="P68" s="92"/>
      <c r="Q68" s="93" t="s">
        <v>281</v>
      </c>
      <c r="R68" s="92"/>
      <c r="S68" s="92"/>
      <c r="T68" s="92"/>
      <c r="U68" s="92"/>
      <c r="V68" s="92" t="s">
        <v>281</v>
      </c>
      <c r="W68" s="92"/>
      <c r="X68" s="92"/>
      <c r="Y68" s="92" t="s">
        <v>281</v>
      </c>
      <c r="Z68" s="92"/>
      <c r="AA68" s="92"/>
      <c r="AB68" s="92"/>
      <c r="AC68" s="92" t="s">
        <v>281</v>
      </c>
      <c r="AD68" s="92"/>
      <c r="AE68" s="92"/>
      <c r="AF68" s="92"/>
      <c r="AG68" s="123" t="s">
        <v>281</v>
      </c>
      <c r="AH68" s="148" t="s">
        <v>20</v>
      </c>
      <c r="AI68" s="87" t="s">
        <v>491</v>
      </c>
    </row>
    <row r="69" spans="2:35" ht="210.75" customHeight="1" x14ac:dyDescent="0.2">
      <c r="B69" s="414"/>
      <c r="C69" s="404"/>
      <c r="D69" s="404"/>
      <c r="E69" s="404"/>
      <c r="F69" s="50">
        <v>2</v>
      </c>
      <c r="G69" s="77" t="s">
        <v>151</v>
      </c>
      <c r="H69" s="92"/>
      <c r="I69" s="92" t="s">
        <v>281</v>
      </c>
      <c r="J69" s="92"/>
      <c r="K69" s="92"/>
      <c r="L69" s="92"/>
      <c r="M69" s="92"/>
      <c r="N69" s="92" t="s">
        <v>281</v>
      </c>
      <c r="O69" s="92" t="s">
        <v>281</v>
      </c>
      <c r="P69" s="92"/>
      <c r="Q69" s="93" t="s">
        <v>281</v>
      </c>
      <c r="R69" s="92"/>
      <c r="S69" s="92"/>
      <c r="T69" s="92"/>
      <c r="U69" s="92"/>
      <c r="V69" s="92" t="s">
        <v>281</v>
      </c>
      <c r="W69" s="92"/>
      <c r="X69" s="92"/>
      <c r="Y69" s="92" t="s">
        <v>281</v>
      </c>
      <c r="Z69" s="92"/>
      <c r="AA69" s="92"/>
      <c r="AB69" s="92"/>
      <c r="AC69" s="92" t="s">
        <v>281</v>
      </c>
      <c r="AD69" s="92"/>
      <c r="AE69" s="92"/>
      <c r="AF69" s="92"/>
      <c r="AG69" s="123" t="s">
        <v>281</v>
      </c>
      <c r="AH69" s="148" t="s">
        <v>20</v>
      </c>
      <c r="AI69" s="131" t="s">
        <v>492</v>
      </c>
    </row>
    <row r="70" spans="2:35" ht="198" customHeight="1" x14ac:dyDescent="0.2">
      <c r="B70" s="414"/>
      <c r="C70" s="404"/>
      <c r="D70" s="404"/>
      <c r="E70" s="404"/>
      <c r="F70" s="50">
        <v>3</v>
      </c>
      <c r="G70" s="77" t="s">
        <v>152</v>
      </c>
      <c r="H70" s="92"/>
      <c r="I70" s="92" t="s">
        <v>281</v>
      </c>
      <c r="J70" s="92"/>
      <c r="K70" s="92"/>
      <c r="L70" s="92"/>
      <c r="M70" s="92"/>
      <c r="N70" s="92" t="s">
        <v>281</v>
      </c>
      <c r="O70" s="92" t="s">
        <v>281</v>
      </c>
      <c r="P70" s="92"/>
      <c r="Q70" s="93" t="s">
        <v>281</v>
      </c>
      <c r="R70" s="92"/>
      <c r="S70" s="92"/>
      <c r="T70" s="92"/>
      <c r="U70" s="92"/>
      <c r="V70" s="92" t="s">
        <v>281</v>
      </c>
      <c r="W70" s="92"/>
      <c r="X70" s="92"/>
      <c r="Y70" s="92" t="s">
        <v>281</v>
      </c>
      <c r="Z70" s="92"/>
      <c r="AA70" s="92"/>
      <c r="AB70" s="92"/>
      <c r="AC70" s="92" t="s">
        <v>281</v>
      </c>
      <c r="AD70" s="92"/>
      <c r="AE70" s="92"/>
      <c r="AF70" s="92"/>
      <c r="AG70" s="123" t="s">
        <v>281</v>
      </c>
      <c r="AH70" s="148" t="s">
        <v>20</v>
      </c>
      <c r="AI70" s="131" t="s">
        <v>493</v>
      </c>
    </row>
    <row r="71" spans="2:35" ht="144.75" customHeight="1" x14ac:dyDescent="0.2">
      <c r="B71" s="414"/>
      <c r="C71" s="404"/>
      <c r="D71" s="404"/>
      <c r="E71" s="404"/>
      <c r="F71" s="50">
        <v>4</v>
      </c>
      <c r="G71" s="77" t="s">
        <v>153</v>
      </c>
      <c r="H71" s="92"/>
      <c r="I71" s="92" t="s">
        <v>281</v>
      </c>
      <c r="J71" s="92"/>
      <c r="K71" s="92"/>
      <c r="L71" s="92"/>
      <c r="M71" s="92"/>
      <c r="N71" s="92" t="s">
        <v>281</v>
      </c>
      <c r="O71" s="92" t="s">
        <v>281</v>
      </c>
      <c r="P71" s="92"/>
      <c r="Q71" s="93" t="s">
        <v>281</v>
      </c>
      <c r="R71" s="92"/>
      <c r="S71" s="92"/>
      <c r="T71" s="92"/>
      <c r="U71" s="92"/>
      <c r="V71" s="92" t="s">
        <v>281</v>
      </c>
      <c r="W71" s="92"/>
      <c r="X71" s="92"/>
      <c r="Y71" s="92" t="s">
        <v>281</v>
      </c>
      <c r="Z71" s="92"/>
      <c r="AA71" s="92"/>
      <c r="AB71" s="92"/>
      <c r="AC71" s="92" t="s">
        <v>281</v>
      </c>
      <c r="AD71" s="92"/>
      <c r="AE71" s="92"/>
      <c r="AF71" s="92"/>
      <c r="AG71" s="123" t="s">
        <v>281</v>
      </c>
      <c r="AH71" s="148" t="s">
        <v>20</v>
      </c>
      <c r="AI71" s="131" t="s">
        <v>494</v>
      </c>
    </row>
    <row r="72" spans="2:35" ht="146.25" customHeight="1" x14ac:dyDescent="0.2">
      <c r="B72" s="414"/>
      <c r="C72" s="404"/>
      <c r="D72" s="404"/>
      <c r="E72" s="404"/>
      <c r="F72" s="50">
        <v>5</v>
      </c>
      <c r="G72" s="77" t="s">
        <v>154</v>
      </c>
      <c r="H72" s="92"/>
      <c r="I72" s="92" t="s">
        <v>281</v>
      </c>
      <c r="J72" s="92"/>
      <c r="K72" s="92"/>
      <c r="L72" s="92"/>
      <c r="M72" s="92"/>
      <c r="N72" s="92" t="s">
        <v>281</v>
      </c>
      <c r="O72" s="92" t="s">
        <v>281</v>
      </c>
      <c r="P72" s="92"/>
      <c r="Q72" s="93" t="s">
        <v>281</v>
      </c>
      <c r="R72" s="92"/>
      <c r="S72" s="92"/>
      <c r="T72" s="92"/>
      <c r="U72" s="92"/>
      <c r="V72" s="92" t="s">
        <v>281</v>
      </c>
      <c r="W72" s="92"/>
      <c r="X72" s="92"/>
      <c r="Y72" s="92" t="s">
        <v>281</v>
      </c>
      <c r="Z72" s="92"/>
      <c r="AA72" s="92"/>
      <c r="AB72" s="92"/>
      <c r="AC72" s="92" t="s">
        <v>281</v>
      </c>
      <c r="AD72" s="92"/>
      <c r="AE72" s="92"/>
      <c r="AF72" s="92"/>
      <c r="AG72" s="123" t="s">
        <v>281</v>
      </c>
      <c r="AH72" s="148" t="s">
        <v>20</v>
      </c>
      <c r="AI72" s="87" t="s">
        <v>495</v>
      </c>
    </row>
    <row r="73" spans="2:35" ht="116.25" customHeight="1" x14ac:dyDescent="0.2">
      <c r="B73" s="414" t="s">
        <v>155</v>
      </c>
      <c r="C73" s="404" t="s">
        <v>132</v>
      </c>
      <c r="D73" s="404" t="s">
        <v>156</v>
      </c>
      <c r="E73" s="404" t="s">
        <v>57</v>
      </c>
      <c r="F73" s="50">
        <v>1</v>
      </c>
      <c r="G73" s="76" t="s">
        <v>157</v>
      </c>
      <c r="H73" s="92"/>
      <c r="I73" s="92" t="s">
        <v>281</v>
      </c>
      <c r="J73" s="92"/>
      <c r="K73" s="92"/>
      <c r="L73" s="92"/>
      <c r="M73" s="92"/>
      <c r="N73" s="92" t="s">
        <v>281</v>
      </c>
      <c r="O73" s="92" t="s">
        <v>281</v>
      </c>
      <c r="P73" s="92"/>
      <c r="Q73" s="93" t="s">
        <v>281</v>
      </c>
      <c r="R73" s="92"/>
      <c r="S73" s="92"/>
      <c r="T73" s="92"/>
      <c r="U73" s="92"/>
      <c r="V73" s="92" t="s">
        <v>281</v>
      </c>
      <c r="W73" s="92"/>
      <c r="X73" s="92"/>
      <c r="Y73" s="92" t="s">
        <v>281</v>
      </c>
      <c r="Z73" s="92"/>
      <c r="AA73" s="92"/>
      <c r="AB73" s="92"/>
      <c r="AC73" s="92" t="s">
        <v>281</v>
      </c>
      <c r="AD73" s="92"/>
      <c r="AE73" s="92"/>
      <c r="AF73" s="92"/>
      <c r="AG73" s="123" t="s">
        <v>281</v>
      </c>
      <c r="AH73" s="148" t="s">
        <v>20</v>
      </c>
      <c r="AI73" s="220" t="s">
        <v>496</v>
      </c>
    </row>
    <row r="74" spans="2:35" ht="106.5" customHeight="1" x14ac:dyDescent="0.2">
      <c r="B74" s="414"/>
      <c r="C74" s="404"/>
      <c r="D74" s="404"/>
      <c r="E74" s="404"/>
      <c r="F74" s="50">
        <v>2</v>
      </c>
      <c r="G74" s="76" t="s">
        <v>158</v>
      </c>
      <c r="H74" s="92"/>
      <c r="I74" s="92" t="s">
        <v>281</v>
      </c>
      <c r="J74" s="92"/>
      <c r="K74" s="92"/>
      <c r="L74" s="92"/>
      <c r="M74" s="92"/>
      <c r="N74" s="92" t="s">
        <v>281</v>
      </c>
      <c r="O74" s="92" t="s">
        <v>281</v>
      </c>
      <c r="P74" s="92"/>
      <c r="Q74" s="93" t="s">
        <v>281</v>
      </c>
      <c r="R74" s="92"/>
      <c r="S74" s="92"/>
      <c r="T74" s="92"/>
      <c r="U74" s="92"/>
      <c r="V74" s="92" t="s">
        <v>281</v>
      </c>
      <c r="W74" s="92"/>
      <c r="X74" s="92"/>
      <c r="Y74" s="92" t="s">
        <v>281</v>
      </c>
      <c r="Z74" s="92"/>
      <c r="AA74" s="92"/>
      <c r="AB74" s="92"/>
      <c r="AC74" s="92" t="s">
        <v>281</v>
      </c>
      <c r="AD74" s="92"/>
      <c r="AE74" s="92"/>
      <c r="AF74" s="92"/>
      <c r="AG74" s="123" t="s">
        <v>281</v>
      </c>
      <c r="AH74" s="148" t="s">
        <v>20</v>
      </c>
      <c r="AI74" s="220" t="s">
        <v>496</v>
      </c>
    </row>
    <row r="75" spans="2:35" ht="157.5" customHeight="1" x14ac:dyDescent="0.2">
      <c r="B75" s="414"/>
      <c r="C75" s="404"/>
      <c r="D75" s="404"/>
      <c r="E75" s="404"/>
      <c r="F75" s="50">
        <v>3</v>
      </c>
      <c r="G75" s="76" t="s">
        <v>159</v>
      </c>
      <c r="H75" s="92"/>
      <c r="I75" s="92" t="s">
        <v>281</v>
      </c>
      <c r="J75" s="92"/>
      <c r="K75" s="92"/>
      <c r="L75" s="92"/>
      <c r="M75" s="92"/>
      <c r="N75" s="92" t="s">
        <v>281</v>
      </c>
      <c r="O75" s="92" t="s">
        <v>281</v>
      </c>
      <c r="P75" s="92"/>
      <c r="Q75" s="93" t="s">
        <v>281</v>
      </c>
      <c r="R75" s="92"/>
      <c r="S75" s="92"/>
      <c r="T75" s="92"/>
      <c r="U75" s="92"/>
      <c r="V75" s="92" t="s">
        <v>281</v>
      </c>
      <c r="W75" s="92"/>
      <c r="X75" s="92"/>
      <c r="Y75" s="92" t="s">
        <v>281</v>
      </c>
      <c r="Z75" s="92"/>
      <c r="AA75" s="92"/>
      <c r="AB75" s="92"/>
      <c r="AC75" s="92" t="s">
        <v>281</v>
      </c>
      <c r="AD75" s="92"/>
      <c r="AE75" s="92"/>
      <c r="AF75" s="92"/>
      <c r="AG75" s="123" t="s">
        <v>281</v>
      </c>
      <c r="AH75" s="148" t="s">
        <v>20</v>
      </c>
      <c r="AI75" s="220" t="s">
        <v>496</v>
      </c>
    </row>
    <row r="76" spans="2:35" ht="105.75" customHeight="1" x14ac:dyDescent="0.2">
      <c r="B76" s="414"/>
      <c r="C76" s="404"/>
      <c r="D76" s="404"/>
      <c r="E76" s="404"/>
      <c r="F76" s="50">
        <v>4</v>
      </c>
      <c r="G76" s="76" t="s">
        <v>160</v>
      </c>
      <c r="H76" s="92"/>
      <c r="I76" s="92" t="s">
        <v>281</v>
      </c>
      <c r="J76" s="92"/>
      <c r="K76" s="92"/>
      <c r="L76" s="92"/>
      <c r="M76" s="92"/>
      <c r="N76" s="92" t="s">
        <v>281</v>
      </c>
      <c r="O76" s="92" t="s">
        <v>281</v>
      </c>
      <c r="P76" s="92"/>
      <c r="Q76" s="93" t="s">
        <v>281</v>
      </c>
      <c r="R76" s="92"/>
      <c r="S76" s="92"/>
      <c r="T76" s="92"/>
      <c r="U76" s="92"/>
      <c r="V76" s="92" t="s">
        <v>281</v>
      </c>
      <c r="W76" s="92"/>
      <c r="X76" s="92"/>
      <c r="Y76" s="92" t="s">
        <v>281</v>
      </c>
      <c r="Z76" s="92"/>
      <c r="AA76" s="92"/>
      <c r="AB76" s="92"/>
      <c r="AC76" s="92" t="s">
        <v>281</v>
      </c>
      <c r="AD76" s="92"/>
      <c r="AE76" s="92"/>
      <c r="AF76" s="92"/>
      <c r="AG76" s="123" t="s">
        <v>281</v>
      </c>
      <c r="AH76" s="148" t="s">
        <v>20</v>
      </c>
      <c r="AI76" s="220" t="s">
        <v>497</v>
      </c>
    </row>
    <row r="77" spans="2:35" ht="195" customHeight="1" x14ac:dyDescent="0.2">
      <c r="B77" s="250" t="s">
        <v>161</v>
      </c>
      <c r="C77" s="49" t="s">
        <v>132</v>
      </c>
      <c r="D77" s="49" t="s">
        <v>162</v>
      </c>
      <c r="E77" s="49" t="s">
        <v>57</v>
      </c>
      <c r="F77" s="50">
        <v>1</v>
      </c>
      <c r="G77" s="76" t="s">
        <v>164</v>
      </c>
      <c r="H77" s="92"/>
      <c r="I77" s="92" t="s">
        <v>281</v>
      </c>
      <c r="J77" s="92"/>
      <c r="K77" s="92"/>
      <c r="L77" s="92"/>
      <c r="M77" s="92"/>
      <c r="N77" s="92" t="s">
        <v>281</v>
      </c>
      <c r="O77" s="92" t="s">
        <v>281</v>
      </c>
      <c r="P77" s="92"/>
      <c r="Q77" s="93" t="s">
        <v>281</v>
      </c>
      <c r="R77" s="92"/>
      <c r="S77" s="92"/>
      <c r="T77" s="92"/>
      <c r="U77" s="92"/>
      <c r="V77" s="92" t="s">
        <v>281</v>
      </c>
      <c r="W77" s="92"/>
      <c r="X77" s="92"/>
      <c r="Y77" s="92" t="s">
        <v>281</v>
      </c>
      <c r="Z77" s="92"/>
      <c r="AA77" s="92"/>
      <c r="AB77" s="92"/>
      <c r="AC77" s="92" t="s">
        <v>281</v>
      </c>
      <c r="AD77" s="92"/>
      <c r="AE77" s="92"/>
      <c r="AF77" s="92"/>
      <c r="AG77" s="123" t="s">
        <v>281</v>
      </c>
      <c r="AH77" s="148" t="s">
        <v>20</v>
      </c>
      <c r="AI77" s="224" t="s">
        <v>498</v>
      </c>
    </row>
    <row r="78" spans="2:35" ht="105" customHeight="1" x14ac:dyDescent="0.2">
      <c r="B78" s="414" t="s">
        <v>165</v>
      </c>
      <c r="C78" s="404" t="s">
        <v>166</v>
      </c>
      <c r="D78" s="407" t="s">
        <v>167</v>
      </c>
      <c r="E78" s="404" t="s">
        <v>168</v>
      </c>
      <c r="F78" s="50">
        <v>1</v>
      </c>
      <c r="G78" s="78" t="s">
        <v>169</v>
      </c>
      <c r="H78" s="92"/>
      <c r="I78" s="92" t="s">
        <v>281</v>
      </c>
      <c r="J78" s="92"/>
      <c r="K78" s="92"/>
      <c r="L78" s="92"/>
      <c r="M78" s="92"/>
      <c r="N78" s="92" t="s">
        <v>281</v>
      </c>
      <c r="O78" s="92" t="s">
        <v>281</v>
      </c>
      <c r="P78" s="92"/>
      <c r="Q78" s="93" t="s">
        <v>281</v>
      </c>
      <c r="R78" s="92"/>
      <c r="S78" s="92"/>
      <c r="T78" s="92"/>
      <c r="U78" s="92"/>
      <c r="V78" s="92" t="s">
        <v>281</v>
      </c>
      <c r="W78" s="92"/>
      <c r="X78" s="92"/>
      <c r="Y78" s="92" t="s">
        <v>281</v>
      </c>
      <c r="Z78" s="92"/>
      <c r="AA78" s="92"/>
      <c r="AB78" s="92"/>
      <c r="AC78" s="92" t="s">
        <v>281</v>
      </c>
      <c r="AD78" s="92"/>
      <c r="AE78" s="92"/>
      <c r="AF78" s="92"/>
      <c r="AG78" s="123" t="s">
        <v>281</v>
      </c>
      <c r="AH78" s="218" t="s">
        <v>20</v>
      </c>
      <c r="AI78" s="219" t="s">
        <v>499</v>
      </c>
    </row>
    <row r="79" spans="2:35" ht="140.25" customHeight="1" x14ac:dyDescent="0.2">
      <c r="B79" s="414"/>
      <c r="C79" s="404"/>
      <c r="D79" s="407"/>
      <c r="E79" s="404"/>
      <c r="F79" s="50">
        <v>2</v>
      </c>
      <c r="G79" s="78" t="s">
        <v>170</v>
      </c>
      <c r="H79" s="92"/>
      <c r="I79" s="92" t="s">
        <v>281</v>
      </c>
      <c r="J79" s="92"/>
      <c r="K79" s="92"/>
      <c r="L79" s="92"/>
      <c r="M79" s="92"/>
      <c r="N79" s="92" t="s">
        <v>281</v>
      </c>
      <c r="O79" s="92" t="s">
        <v>281</v>
      </c>
      <c r="P79" s="92"/>
      <c r="Q79" s="93" t="s">
        <v>281</v>
      </c>
      <c r="R79" s="92"/>
      <c r="S79" s="92"/>
      <c r="T79" s="92"/>
      <c r="U79" s="92"/>
      <c r="V79" s="92" t="s">
        <v>281</v>
      </c>
      <c r="W79" s="92"/>
      <c r="X79" s="92"/>
      <c r="Y79" s="92" t="s">
        <v>281</v>
      </c>
      <c r="Z79" s="92"/>
      <c r="AA79" s="92"/>
      <c r="AB79" s="92"/>
      <c r="AC79" s="92" t="s">
        <v>281</v>
      </c>
      <c r="AD79" s="92"/>
      <c r="AE79" s="92"/>
      <c r="AF79" s="92"/>
      <c r="AG79" s="123" t="s">
        <v>281</v>
      </c>
      <c r="AH79" s="218" t="s">
        <v>51</v>
      </c>
      <c r="AI79" s="184" t="s">
        <v>500</v>
      </c>
    </row>
    <row r="80" spans="2:35" ht="120.75" customHeight="1" x14ac:dyDescent="0.2">
      <c r="B80" s="414"/>
      <c r="C80" s="404"/>
      <c r="D80" s="407"/>
      <c r="E80" s="404"/>
      <c r="F80" s="50">
        <v>3</v>
      </c>
      <c r="G80" s="78" t="s">
        <v>171</v>
      </c>
      <c r="H80" s="92"/>
      <c r="I80" s="92" t="s">
        <v>281</v>
      </c>
      <c r="J80" s="92"/>
      <c r="K80" s="92"/>
      <c r="L80" s="92"/>
      <c r="M80" s="92"/>
      <c r="N80" s="92" t="s">
        <v>281</v>
      </c>
      <c r="O80" s="92" t="s">
        <v>281</v>
      </c>
      <c r="P80" s="92"/>
      <c r="Q80" s="93" t="s">
        <v>281</v>
      </c>
      <c r="R80" s="92"/>
      <c r="S80" s="92"/>
      <c r="T80" s="92"/>
      <c r="U80" s="92"/>
      <c r="V80" s="92" t="s">
        <v>281</v>
      </c>
      <c r="W80" s="92"/>
      <c r="X80" s="92"/>
      <c r="Y80" s="92" t="s">
        <v>281</v>
      </c>
      <c r="Z80" s="92"/>
      <c r="AA80" s="92"/>
      <c r="AB80" s="92"/>
      <c r="AC80" s="92" t="s">
        <v>281</v>
      </c>
      <c r="AD80" s="92"/>
      <c r="AE80" s="92"/>
      <c r="AF80" s="92"/>
      <c r="AG80" s="123" t="s">
        <v>281</v>
      </c>
      <c r="AH80" s="218" t="s">
        <v>20</v>
      </c>
      <c r="AI80" s="219" t="s">
        <v>499</v>
      </c>
    </row>
    <row r="81" spans="2:35" ht="122.25" customHeight="1" x14ac:dyDescent="0.2">
      <c r="B81" s="414"/>
      <c r="C81" s="404"/>
      <c r="D81" s="407"/>
      <c r="E81" s="404"/>
      <c r="F81" s="50">
        <v>4</v>
      </c>
      <c r="G81" s="78" t="s">
        <v>172</v>
      </c>
      <c r="H81" s="92"/>
      <c r="I81" s="92" t="s">
        <v>281</v>
      </c>
      <c r="J81" s="92"/>
      <c r="K81" s="92"/>
      <c r="L81" s="92"/>
      <c r="M81" s="92"/>
      <c r="N81" s="92" t="s">
        <v>281</v>
      </c>
      <c r="O81" s="92" t="s">
        <v>281</v>
      </c>
      <c r="P81" s="92"/>
      <c r="Q81" s="93" t="s">
        <v>281</v>
      </c>
      <c r="R81" s="92"/>
      <c r="S81" s="92"/>
      <c r="T81" s="92"/>
      <c r="U81" s="92"/>
      <c r="V81" s="92" t="s">
        <v>281</v>
      </c>
      <c r="W81" s="92"/>
      <c r="X81" s="92"/>
      <c r="Y81" s="92" t="s">
        <v>281</v>
      </c>
      <c r="Z81" s="92"/>
      <c r="AA81" s="92"/>
      <c r="AB81" s="92"/>
      <c r="AC81" s="92" t="s">
        <v>281</v>
      </c>
      <c r="AD81" s="92"/>
      <c r="AE81" s="92"/>
      <c r="AF81" s="92"/>
      <c r="AG81" s="123" t="s">
        <v>281</v>
      </c>
      <c r="AH81" s="218" t="s">
        <v>20</v>
      </c>
      <c r="AI81" s="219" t="s">
        <v>499</v>
      </c>
    </row>
    <row r="82" spans="2:35" ht="96" customHeight="1" x14ac:dyDescent="0.2">
      <c r="B82" s="414" t="s">
        <v>173</v>
      </c>
      <c r="C82" s="404" t="s">
        <v>166</v>
      </c>
      <c r="D82" s="407" t="s">
        <v>174</v>
      </c>
      <c r="E82" s="404" t="s">
        <v>175</v>
      </c>
      <c r="F82" s="50">
        <v>1</v>
      </c>
      <c r="G82" s="125" t="s">
        <v>176</v>
      </c>
      <c r="H82" s="92"/>
      <c r="I82" s="92" t="s">
        <v>281</v>
      </c>
      <c r="J82" s="92"/>
      <c r="K82" s="92"/>
      <c r="L82" s="92"/>
      <c r="M82" s="92"/>
      <c r="N82" s="92" t="s">
        <v>281</v>
      </c>
      <c r="O82" s="92" t="s">
        <v>281</v>
      </c>
      <c r="P82" s="92"/>
      <c r="Q82" s="93" t="s">
        <v>281</v>
      </c>
      <c r="R82" s="92"/>
      <c r="S82" s="92"/>
      <c r="T82" s="92"/>
      <c r="U82" s="92"/>
      <c r="V82" s="92" t="s">
        <v>281</v>
      </c>
      <c r="W82" s="92"/>
      <c r="X82" s="92"/>
      <c r="Y82" s="92" t="s">
        <v>281</v>
      </c>
      <c r="Z82" s="92"/>
      <c r="AA82" s="92"/>
      <c r="AB82" s="92"/>
      <c r="AC82" s="92" t="s">
        <v>281</v>
      </c>
      <c r="AD82" s="92"/>
      <c r="AE82" s="92"/>
      <c r="AF82" s="92"/>
      <c r="AG82" s="123" t="s">
        <v>281</v>
      </c>
      <c r="AH82" s="218" t="s">
        <v>20</v>
      </c>
      <c r="AI82" s="220" t="s">
        <v>501</v>
      </c>
    </row>
    <row r="83" spans="2:35" ht="81" customHeight="1" x14ac:dyDescent="0.2">
      <c r="B83" s="414"/>
      <c r="C83" s="404"/>
      <c r="D83" s="407"/>
      <c r="E83" s="404"/>
      <c r="F83" s="50">
        <v>2</v>
      </c>
      <c r="G83" s="125" t="s">
        <v>177</v>
      </c>
      <c r="H83" s="92"/>
      <c r="I83" s="92" t="s">
        <v>281</v>
      </c>
      <c r="J83" s="92"/>
      <c r="K83" s="92"/>
      <c r="L83" s="92"/>
      <c r="M83" s="92"/>
      <c r="N83" s="92" t="s">
        <v>281</v>
      </c>
      <c r="O83" s="92" t="s">
        <v>281</v>
      </c>
      <c r="P83" s="92"/>
      <c r="Q83" s="93" t="s">
        <v>281</v>
      </c>
      <c r="R83" s="92"/>
      <c r="S83" s="92"/>
      <c r="T83" s="92"/>
      <c r="U83" s="92"/>
      <c r="V83" s="92" t="s">
        <v>281</v>
      </c>
      <c r="W83" s="92"/>
      <c r="X83" s="92"/>
      <c r="Y83" s="92" t="s">
        <v>281</v>
      </c>
      <c r="Z83" s="92"/>
      <c r="AA83" s="92"/>
      <c r="AB83" s="92"/>
      <c r="AC83" s="92" t="s">
        <v>281</v>
      </c>
      <c r="AD83" s="92"/>
      <c r="AE83" s="92"/>
      <c r="AF83" s="92"/>
      <c r="AG83" s="123" t="s">
        <v>281</v>
      </c>
      <c r="AH83" s="218" t="s">
        <v>51</v>
      </c>
      <c r="AI83" s="220" t="s">
        <v>501</v>
      </c>
    </row>
    <row r="84" spans="2:35" ht="77.25" customHeight="1" x14ac:dyDescent="0.2">
      <c r="B84" s="414"/>
      <c r="C84" s="404"/>
      <c r="D84" s="407"/>
      <c r="E84" s="404"/>
      <c r="F84" s="50">
        <v>3</v>
      </c>
      <c r="G84" s="125" t="s">
        <v>178</v>
      </c>
      <c r="H84" s="92"/>
      <c r="I84" s="92" t="s">
        <v>281</v>
      </c>
      <c r="J84" s="92"/>
      <c r="K84" s="92"/>
      <c r="L84" s="92"/>
      <c r="M84" s="92"/>
      <c r="N84" s="92" t="s">
        <v>281</v>
      </c>
      <c r="O84" s="92" t="s">
        <v>281</v>
      </c>
      <c r="P84" s="92"/>
      <c r="Q84" s="93" t="s">
        <v>281</v>
      </c>
      <c r="R84" s="92"/>
      <c r="S84" s="92"/>
      <c r="T84" s="92"/>
      <c r="U84" s="92"/>
      <c r="V84" s="92" t="s">
        <v>281</v>
      </c>
      <c r="W84" s="92"/>
      <c r="X84" s="92"/>
      <c r="Y84" s="92" t="s">
        <v>281</v>
      </c>
      <c r="Z84" s="92"/>
      <c r="AA84" s="92"/>
      <c r="AB84" s="92"/>
      <c r="AC84" s="92" t="s">
        <v>281</v>
      </c>
      <c r="AD84" s="92"/>
      <c r="AE84" s="92"/>
      <c r="AF84" s="92"/>
      <c r="AG84" s="123" t="s">
        <v>281</v>
      </c>
      <c r="AH84" s="218" t="s">
        <v>20</v>
      </c>
      <c r="AI84" s="220" t="s">
        <v>501</v>
      </c>
    </row>
    <row r="85" spans="2:35" ht="109.5" customHeight="1" x14ac:dyDescent="0.2">
      <c r="B85" s="414" t="s">
        <v>179</v>
      </c>
      <c r="C85" s="404" t="s">
        <v>166</v>
      </c>
      <c r="D85" s="415" t="s">
        <v>180</v>
      </c>
      <c r="E85" s="404" t="s">
        <v>181</v>
      </c>
      <c r="F85" s="50">
        <v>1</v>
      </c>
      <c r="G85" s="76" t="s">
        <v>182</v>
      </c>
      <c r="H85" s="92"/>
      <c r="I85" s="92" t="s">
        <v>281</v>
      </c>
      <c r="J85" s="92"/>
      <c r="K85" s="92"/>
      <c r="L85" s="92"/>
      <c r="M85" s="92"/>
      <c r="N85" s="92" t="s">
        <v>281</v>
      </c>
      <c r="O85" s="92" t="s">
        <v>281</v>
      </c>
      <c r="P85" s="92"/>
      <c r="Q85" s="93" t="s">
        <v>281</v>
      </c>
      <c r="R85" s="92"/>
      <c r="S85" s="92"/>
      <c r="T85" s="92"/>
      <c r="U85" s="92"/>
      <c r="V85" s="92" t="s">
        <v>281</v>
      </c>
      <c r="W85" s="92"/>
      <c r="X85" s="92"/>
      <c r="Y85" s="92" t="s">
        <v>281</v>
      </c>
      <c r="Z85" s="92"/>
      <c r="AA85" s="92"/>
      <c r="AB85" s="92"/>
      <c r="AC85" s="92" t="s">
        <v>281</v>
      </c>
      <c r="AD85" s="92"/>
      <c r="AE85" s="92"/>
      <c r="AF85" s="92"/>
      <c r="AG85" s="123" t="s">
        <v>281</v>
      </c>
      <c r="AH85" s="218" t="s">
        <v>51</v>
      </c>
      <c r="AI85" s="220" t="s">
        <v>501</v>
      </c>
    </row>
    <row r="86" spans="2:35" ht="76.5" customHeight="1" x14ac:dyDescent="0.2">
      <c r="B86" s="414"/>
      <c r="C86" s="404"/>
      <c r="D86" s="407"/>
      <c r="E86" s="404"/>
      <c r="F86" s="50">
        <v>2</v>
      </c>
      <c r="G86" s="76" t="s">
        <v>183</v>
      </c>
      <c r="H86" s="92"/>
      <c r="I86" s="92" t="s">
        <v>281</v>
      </c>
      <c r="J86" s="92"/>
      <c r="K86" s="92"/>
      <c r="L86" s="92"/>
      <c r="M86" s="92"/>
      <c r="N86" s="92" t="s">
        <v>281</v>
      </c>
      <c r="O86" s="92" t="s">
        <v>281</v>
      </c>
      <c r="P86" s="92"/>
      <c r="Q86" s="93" t="s">
        <v>281</v>
      </c>
      <c r="R86" s="92"/>
      <c r="S86" s="92"/>
      <c r="T86" s="92"/>
      <c r="U86" s="92"/>
      <c r="V86" s="92" t="s">
        <v>281</v>
      </c>
      <c r="W86" s="92"/>
      <c r="X86" s="92"/>
      <c r="Y86" s="92" t="s">
        <v>281</v>
      </c>
      <c r="Z86" s="92"/>
      <c r="AA86" s="92"/>
      <c r="AB86" s="92"/>
      <c r="AC86" s="92" t="s">
        <v>281</v>
      </c>
      <c r="AD86" s="92"/>
      <c r="AE86" s="92"/>
      <c r="AF86" s="92"/>
      <c r="AG86" s="123" t="s">
        <v>281</v>
      </c>
      <c r="AH86" s="218" t="s">
        <v>51</v>
      </c>
      <c r="AI86" s="220" t="s">
        <v>501</v>
      </c>
    </row>
    <row r="87" spans="2:35" ht="72" customHeight="1" x14ac:dyDescent="0.2">
      <c r="B87" s="414"/>
      <c r="C87" s="404"/>
      <c r="D87" s="407"/>
      <c r="E87" s="404"/>
      <c r="F87" s="50">
        <v>3</v>
      </c>
      <c r="G87" s="76" t="s">
        <v>184</v>
      </c>
      <c r="H87" s="92"/>
      <c r="I87" s="92" t="s">
        <v>281</v>
      </c>
      <c r="J87" s="92"/>
      <c r="K87" s="92"/>
      <c r="L87" s="92"/>
      <c r="M87" s="92"/>
      <c r="N87" s="92" t="s">
        <v>281</v>
      </c>
      <c r="O87" s="92" t="s">
        <v>281</v>
      </c>
      <c r="P87" s="92"/>
      <c r="Q87" s="93" t="s">
        <v>281</v>
      </c>
      <c r="R87" s="92"/>
      <c r="S87" s="92"/>
      <c r="T87" s="92"/>
      <c r="U87" s="92"/>
      <c r="V87" s="92" t="s">
        <v>281</v>
      </c>
      <c r="W87" s="92"/>
      <c r="X87" s="92"/>
      <c r="Y87" s="92" t="s">
        <v>281</v>
      </c>
      <c r="Z87" s="92"/>
      <c r="AA87" s="92"/>
      <c r="AB87" s="92"/>
      <c r="AC87" s="92" t="s">
        <v>281</v>
      </c>
      <c r="AD87" s="92"/>
      <c r="AE87" s="92"/>
      <c r="AF87" s="92"/>
      <c r="AG87" s="123" t="s">
        <v>281</v>
      </c>
      <c r="AH87" s="218" t="s">
        <v>20</v>
      </c>
      <c r="AI87" s="220" t="s">
        <v>501</v>
      </c>
    </row>
    <row r="88" spans="2:35" ht="78.75" customHeight="1" x14ac:dyDescent="0.2">
      <c r="B88" s="414" t="s">
        <v>185</v>
      </c>
      <c r="C88" s="404" t="s">
        <v>186</v>
      </c>
      <c r="D88" s="407" t="s">
        <v>187</v>
      </c>
      <c r="E88" s="404" t="s">
        <v>188</v>
      </c>
      <c r="F88" s="50">
        <v>1</v>
      </c>
      <c r="G88" s="76" t="s">
        <v>189</v>
      </c>
      <c r="H88" s="92"/>
      <c r="I88" s="92" t="s">
        <v>281</v>
      </c>
      <c r="J88" s="92"/>
      <c r="K88" s="92"/>
      <c r="L88" s="92"/>
      <c r="M88" s="92"/>
      <c r="N88" s="92" t="s">
        <v>281</v>
      </c>
      <c r="O88" s="92" t="s">
        <v>281</v>
      </c>
      <c r="P88" s="92"/>
      <c r="Q88" s="93" t="s">
        <v>281</v>
      </c>
      <c r="R88" s="92"/>
      <c r="S88" s="92"/>
      <c r="T88" s="92"/>
      <c r="U88" s="92"/>
      <c r="V88" s="92" t="s">
        <v>281</v>
      </c>
      <c r="W88" s="92"/>
      <c r="X88" s="92"/>
      <c r="Y88" s="92" t="s">
        <v>281</v>
      </c>
      <c r="Z88" s="92"/>
      <c r="AA88" s="92"/>
      <c r="AB88" s="92"/>
      <c r="AC88" s="92" t="s">
        <v>281</v>
      </c>
      <c r="AD88" s="92"/>
      <c r="AE88" s="92"/>
      <c r="AF88" s="92"/>
      <c r="AG88" s="123" t="s">
        <v>281</v>
      </c>
      <c r="AH88" s="218" t="s">
        <v>20</v>
      </c>
      <c r="AI88" s="220" t="s">
        <v>501</v>
      </c>
    </row>
    <row r="89" spans="2:35" ht="69" customHeight="1" x14ac:dyDescent="0.2">
      <c r="B89" s="414"/>
      <c r="C89" s="404"/>
      <c r="D89" s="407"/>
      <c r="E89" s="404"/>
      <c r="F89" s="50">
        <v>2</v>
      </c>
      <c r="G89" s="76" t="s">
        <v>190</v>
      </c>
      <c r="H89" s="92"/>
      <c r="I89" s="92" t="s">
        <v>281</v>
      </c>
      <c r="J89" s="92"/>
      <c r="K89" s="92"/>
      <c r="L89" s="92"/>
      <c r="M89" s="92"/>
      <c r="N89" s="92" t="s">
        <v>281</v>
      </c>
      <c r="O89" s="92" t="s">
        <v>281</v>
      </c>
      <c r="P89" s="92"/>
      <c r="Q89" s="93" t="s">
        <v>281</v>
      </c>
      <c r="R89" s="92"/>
      <c r="S89" s="92"/>
      <c r="T89" s="92"/>
      <c r="U89" s="92"/>
      <c r="V89" s="92" t="s">
        <v>281</v>
      </c>
      <c r="W89" s="92"/>
      <c r="X89" s="92"/>
      <c r="Y89" s="92" t="s">
        <v>281</v>
      </c>
      <c r="Z89" s="92"/>
      <c r="AA89" s="92"/>
      <c r="AB89" s="92"/>
      <c r="AC89" s="92" t="s">
        <v>281</v>
      </c>
      <c r="AD89" s="92"/>
      <c r="AE89" s="92"/>
      <c r="AF89" s="92"/>
      <c r="AG89" s="123" t="s">
        <v>281</v>
      </c>
      <c r="AH89" s="218" t="s">
        <v>51</v>
      </c>
      <c r="AI89" s="220" t="s">
        <v>501</v>
      </c>
    </row>
    <row r="90" spans="2:35" ht="76.5" customHeight="1" x14ac:dyDescent="0.2">
      <c r="B90" s="414"/>
      <c r="C90" s="404"/>
      <c r="D90" s="407"/>
      <c r="E90" s="404"/>
      <c r="F90" s="50">
        <v>3</v>
      </c>
      <c r="G90" s="76" t="s">
        <v>191</v>
      </c>
      <c r="H90" s="92"/>
      <c r="I90" s="92" t="s">
        <v>281</v>
      </c>
      <c r="J90" s="92"/>
      <c r="K90" s="92"/>
      <c r="L90" s="92"/>
      <c r="M90" s="92"/>
      <c r="N90" s="92" t="s">
        <v>281</v>
      </c>
      <c r="O90" s="92" t="s">
        <v>281</v>
      </c>
      <c r="P90" s="92"/>
      <c r="Q90" s="93" t="s">
        <v>281</v>
      </c>
      <c r="R90" s="92"/>
      <c r="S90" s="92"/>
      <c r="T90" s="92"/>
      <c r="U90" s="92"/>
      <c r="V90" s="92" t="s">
        <v>281</v>
      </c>
      <c r="W90" s="92"/>
      <c r="X90" s="92"/>
      <c r="Y90" s="92" t="s">
        <v>281</v>
      </c>
      <c r="Z90" s="92"/>
      <c r="AA90" s="92"/>
      <c r="AB90" s="92"/>
      <c r="AC90" s="92" t="s">
        <v>281</v>
      </c>
      <c r="AD90" s="92"/>
      <c r="AE90" s="92"/>
      <c r="AF90" s="92"/>
      <c r="AG90" s="123" t="s">
        <v>281</v>
      </c>
      <c r="AH90" s="218" t="s">
        <v>51</v>
      </c>
      <c r="AI90" s="220" t="s">
        <v>501</v>
      </c>
    </row>
    <row r="91" spans="2:35" ht="68.25" customHeight="1" x14ac:dyDescent="0.2">
      <c r="B91" s="414"/>
      <c r="C91" s="404"/>
      <c r="D91" s="407"/>
      <c r="E91" s="404"/>
      <c r="F91" s="50">
        <v>4</v>
      </c>
      <c r="G91" s="76" t="s">
        <v>192</v>
      </c>
      <c r="H91" s="92"/>
      <c r="I91" s="92" t="s">
        <v>281</v>
      </c>
      <c r="J91" s="92"/>
      <c r="K91" s="92"/>
      <c r="L91" s="92"/>
      <c r="M91" s="92"/>
      <c r="N91" s="92" t="s">
        <v>281</v>
      </c>
      <c r="O91" s="92" t="s">
        <v>281</v>
      </c>
      <c r="P91" s="92"/>
      <c r="Q91" s="93" t="s">
        <v>281</v>
      </c>
      <c r="R91" s="92"/>
      <c r="S91" s="92"/>
      <c r="T91" s="92"/>
      <c r="U91" s="92"/>
      <c r="V91" s="92" t="s">
        <v>281</v>
      </c>
      <c r="W91" s="92"/>
      <c r="X91" s="92"/>
      <c r="Y91" s="92" t="s">
        <v>281</v>
      </c>
      <c r="Z91" s="92"/>
      <c r="AA91" s="92"/>
      <c r="AB91" s="92"/>
      <c r="AC91" s="92" t="s">
        <v>281</v>
      </c>
      <c r="AD91" s="92"/>
      <c r="AE91" s="92"/>
      <c r="AF91" s="92"/>
      <c r="AG91" s="123" t="s">
        <v>281</v>
      </c>
      <c r="AH91" s="218" t="s">
        <v>51</v>
      </c>
      <c r="AI91" s="220" t="s">
        <v>501</v>
      </c>
    </row>
    <row r="92" spans="2:35" ht="151.5" customHeight="1" x14ac:dyDescent="0.2">
      <c r="B92" s="414" t="s">
        <v>193</v>
      </c>
      <c r="C92" s="404" t="s">
        <v>194</v>
      </c>
      <c r="D92" s="407" t="s">
        <v>195</v>
      </c>
      <c r="E92" s="404" t="s">
        <v>196</v>
      </c>
      <c r="F92" s="50">
        <v>1</v>
      </c>
      <c r="G92" s="76" t="s">
        <v>197</v>
      </c>
      <c r="H92" s="81"/>
      <c r="I92" s="81" t="s">
        <v>281</v>
      </c>
      <c r="J92" s="81"/>
      <c r="K92" s="81"/>
      <c r="L92" s="81"/>
      <c r="M92" s="81"/>
      <c r="N92" s="81" t="s">
        <v>281</v>
      </c>
      <c r="O92" s="81" t="s">
        <v>281</v>
      </c>
      <c r="P92" s="81"/>
      <c r="Q92" s="82" t="s">
        <v>281</v>
      </c>
      <c r="R92" s="81"/>
      <c r="S92" s="81"/>
      <c r="T92" s="81"/>
      <c r="U92" s="81" t="s">
        <v>281</v>
      </c>
      <c r="V92" s="81"/>
      <c r="W92" s="81"/>
      <c r="X92" s="81"/>
      <c r="Y92" s="81" t="s">
        <v>281</v>
      </c>
      <c r="Z92" s="81"/>
      <c r="AA92" s="81"/>
      <c r="AB92" s="81"/>
      <c r="AC92" s="81" t="s">
        <v>281</v>
      </c>
      <c r="AD92" s="81"/>
      <c r="AE92" s="81"/>
      <c r="AF92" s="81"/>
      <c r="AG92" s="95" t="s">
        <v>281</v>
      </c>
      <c r="AH92" s="218" t="s">
        <v>20</v>
      </c>
      <c r="AI92" s="210" t="s">
        <v>502</v>
      </c>
    </row>
    <row r="93" spans="2:35" ht="129.75" customHeight="1" x14ac:dyDescent="0.2">
      <c r="B93" s="414"/>
      <c r="C93" s="404"/>
      <c r="D93" s="407"/>
      <c r="E93" s="404"/>
      <c r="F93" s="50">
        <v>2</v>
      </c>
      <c r="G93" s="77" t="s">
        <v>198</v>
      </c>
      <c r="H93" s="81"/>
      <c r="I93" s="81" t="s">
        <v>281</v>
      </c>
      <c r="J93" s="81"/>
      <c r="K93" s="81"/>
      <c r="L93" s="81"/>
      <c r="M93" s="81"/>
      <c r="N93" s="81" t="s">
        <v>281</v>
      </c>
      <c r="O93" s="81" t="s">
        <v>281</v>
      </c>
      <c r="P93" s="81"/>
      <c r="Q93" s="82" t="s">
        <v>281</v>
      </c>
      <c r="R93" s="81"/>
      <c r="S93" s="81"/>
      <c r="T93" s="81"/>
      <c r="U93" s="81" t="s">
        <v>281</v>
      </c>
      <c r="V93" s="81"/>
      <c r="W93" s="81"/>
      <c r="X93" s="81"/>
      <c r="Y93" s="81" t="s">
        <v>281</v>
      </c>
      <c r="Z93" s="81"/>
      <c r="AA93" s="81"/>
      <c r="AB93" s="81"/>
      <c r="AC93" s="81" t="s">
        <v>281</v>
      </c>
      <c r="AD93" s="81"/>
      <c r="AE93" s="81"/>
      <c r="AF93" s="81"/>
      <c r="AG93" s="95" t="s">
        <v>281</v>
      </c>
      <c r="AH93" s="218" t="s">
        <v>20</v>
      </c>
      <c r="AI93" s="210" t="s">
        <v>502</v>
      </c>
    </row>
    <row r="94" spans="2:35" ht="221.25" customHeight="1" x14ac:dyDescent="0.2">
      <c r="B94" s="414" t="s">
        <v>199</v>
      </c>
      <c r="C94" s="404" t="s">
        <v>200</v>
      </c>
      <c r="D94" s="407" t="s">
        <v>201</v>
      </c>
      <c r="E94" s="404" t="s">
        <v>202</v>
      </c>
      <c r="F94" s="50">
        <v>1</v>
      </c>
      <c r="G94" s="76" t="s">
        <v>503</v>
      </c>
      <c r="H94" s="81"/>
      <c r="I94" s="81" t="s">
        <v>281</v>
      </c>
      <c r="J94" s="81"/>
      <c r="K94" s="81"/>
      <c r="L94" s="81"/>
      <c r="M94" s="81"/>
      <c r="N94" s="81" t="s">
        <v>281</v>
      </c>
      <c r="O94" s="81" t="s">
        <v>281</v>
      </c>
      <c r="P94" s="81"/>
      <c r="Q94" s="82" t="s">
        <v>281</v>
      </c>
      <c r="R94" s="81"/>
      <c r="S94" s="81"/>
      <c r="T94" s="81"/>
      <c r="U94" s="81" t="s">
        <v>281</v>
      </c>
      <c r="V94" s="81"/>
      <c r="W94" s="81"/>
      <c r="X94" s="81"/>
      <c r="Y94" s="81" t="s">
        <v>281</v>
      </c>
      <c r="Z94" s="81"/>
      <c r="AA94" s="81"/>
      <c r="AB94" s="81"/>
      <c r="AC94" s="81" t="s">
        <v>281</v>
      </c>
      <c r="AD94" s="81"/>
      <c r="AE94" s="81"/>
      <c r="AF94" s="81"/>
      <c r="AG94" s="95" t="s">
        <v>281</v>
      </c>
      <c r="AH94" s="218" t="s">
        <v>20</v>
      </c>
      <c r="AI94" s="210" t="s">
        <v>502</v>
      </c>
    </row>
    <row r="95" spans="2:35" ht="139.5" customHeight="1" x14ac:dyDescent="0.2">
      <c r="B95" s="414"/>
      <c r="C95" s="404"/>
      <c r="D95" s="407"/>
      <c r="E95" s="404"/>
      <c r="F95" s="50">
        <v>2</v>
      </c>
      <c r="G95" s="76" t="s">
        <v>204</v>
      </c>
      <c r="H95" s="81"/>
      <c r="I95" s="81" t="s">
        <v>281</v>
      </c>
      <c r="J95" s="81"/>
      <c r="K95" s="81"/>
      <c r="L95" s="81"/>
      <c r="M95" s="81"/>
      <c r="N95" s="81" t="s">
        <v>281</v>
      </c>
      <c r="O95" s="81" t="s">
        <v>281</v>
      </c>
      <c r="P95" s="81"/>
      <c r="Q95" s="82" t="s">
        <v>281</v>
      </c>
      <c r="R95" s="81"/>
      <c r="S95" s="81"/>
      <c r="T95" s="81"/>
      <c r="U95" s="81" t="s">
        <v>281</v>
      </c>
      <c r="V95" s="81"/>
      <c r="W95" s="81"/>
      <c r="X95" s="81"/>
      <c r="Y95" s="81" t="s">
        <v>281</v>
      </c>
      <c r="Z95" s="81"/>
      <c r="AA95" s="81"/>
      <c r="AB95" s="81"/>
      <c r="AC95" s="81" t="s">
        <v>281</v>
      </c>
      <c r="AD95" s="81"/>
      <c r="AE95" s="81"/>
      <c r="AF95" s="81"/>
      <c r="AG95" s="95" t="s">
        <v>281</v>
      </c>
      <c r="AH95" s="218" t="s">
        <v>20</v>
      </c>
      <c r="AI95" s="210" t="s">
        <v>502</v>
      </c>
    </row>
    <row r="96" spans="2:35" ht="176.25" customHeight="1" x14ac:dyDescent="0.2">
      <c r="B96" s="414"/>
      <c r="C96" s="404"/>
      <c r="D96" s="407"/>
      <c r="E96" s="404"/>
      <c r="F96" s="50">
        <v>3</v>
      </c>
      <c r="G96" s="76" t="s">
        <v>205</v>
      </c>
      <c r="H96" s="81"/>
      <c r="I96" s="81" t="s">
        <v>281</v>
      </c>
      <c r="J96" s="81"/>
      <c r="K96" s="81"/>
      <c r="L96" s="81"/>
      <c r="M96" s="81"/>
      <c r="N96" s="81" t="s">
        <v>281</v>
      </c>
      <c r="O96" s="81" t="s">
        <v>281</v>
      </c>
      <c r="P96" s="81"/>
      <c r="Q96" s="82" t="s">
        <v>281</v>
      </c>
      <c r="R96" s="81"/>
      <c r="S96" s="81"/>
      <c r="T96" s="81"/>
      <c r="U96" s="81" t="s">
        <v>281</v>
      </c>
      <c r="V96" s="81"/>
      <c r="W96" s="81"/>
      <c r="X96" s="81"/>
      <c r="Y96" s="81" t="s">
        <v>281</v>
      </c>
      <c r="Z96" s="81"/>
      <c r="AA96" s="81"/>
      <c r="AB96" s="81"/>
      <c r="AC96" s="81" t="s">
        <v>281</v>
      </c>
      <c r="AD96" s="81"/>
      <c r="AE96" s="81"/>
      <c r="AF96" s="81"/>
      <c r="AG96" s="95" t="s">
        <v>281</v>
      </c>
      <c r="AH96" s="218" t="s">
        <v>20</v>
      </c>
      <c r="AI96" s="210" t="s">
        <v>502</v>
      </c>
    </row>
    <row r="97" spans="2:38" ht="204" customHeight="1" x14ac:dyDescent="0.2">
      <c r="B97" s="414"/>
      <c r="C97" s="404"/>
      <c r="D97" s="407"/>
      <c r="E97" s="404"/>
      <c r="F97" s="50">
        <v>4</v>
      </c>
      <c r="G97" s="76" t="s">
        <v>206</v>
      </c>
      <c r="H97" s="81"/>
      <c r="I97" s="81" t="s">
        <v>281</v>
      </c>
      <c r="J97" s="81"/>
      <c r="K97" s="81"/>
      <c r="L97" s="81"/>
      <c r="M97" s="81"/>
      <c r="N97" s="81" t="s">
        <v>281</v>
      </c>
      <c r="O97" s="81" t="s">
        <v>281</v>
      </c>
      <c r="P97" s="81"/>
      <c r="Q97" s="82" t="s">
        <v>281</v>
      </c>
      <c r="R97" s="81"/>
      <c r="S97" s="81"/>
      <c r="T97" s="81"/>
      <c r="U97" s="81" t="s">
        <v>281</v>
      </c>
      <c r="V97" s="81"/>
      <c r="W97" s="81"/>
      <c r="X97" s="81"/>
      <c r="Y97" s="81" t="s">
        <v>281</v>
      </c>
      <c r="Z97" s="81"/>
      <c r="AA97" s="81"/>
      <c r="AB97" s="81"/>
      <c r="AC97" s="81" t="s">
        <v>281</v>
      </c>
      <c r="AD97" s="81"/>
      <c r="AE97" s="81"/>
      <c r="AF97" s="81"/>
      <c r="AG97" s="95" t="s">
        <v>281</v>
      </c>
      <c r="AH97" s="218" t="s">
        <v>20</v>
      </c>
      <c r="AI97" s="210" t="s">
        <v>502</v>
      </c>
    </row>
    <row r="98" spans="2:38" ht="161.25" customHeight="1" x14ac:dyDescent="0.2">
      <c r="B98" s="414"/>
      <c r="C98" s="404"/>
      <c r="D98" s="407"/>
      <c r="E98" s="404"/>
      <c r="F98" s="50">
        <v>5</v>
      </c>
      <c r="G98" s="76" t="s">
        <v>203</v>
      </c>
      <c r="H98" s="81"/>
      <c r="I98" s="81" t="s">
        <v>281</v>
      </c>
      <c r="J98" s="81"/>
      <c r="K98" s="81"/>
      <c r="L98" s="81"/>
      <c r="M98" s="81"/>
      <c r="N98" s="81" t="s">
        <v>281</v>
      </c>
      <c r="O98" s="81" t="s">
        <v>281</v>
      </c>
      <c r="P98" s="81"/>
      <c r="Q98" s="82" t="s">
        <v>281</v>
      </c>
      <c r="R98" s="81"/>
      <c r="S98" s="81"/>
      <c r="T98" s="81"/>
      <c r="U98" s="81" t="s">
        <v>281</v>
      </c>
      <c r="V98" s="81"/>
      <c r="W98" s="81"/>
      <c r="X98" s="81"/>
      <c r="Y98" s="81" t="s">
        <v>281</v>
      </c>
      <c r="Z98" s="81"/>
      <c r="AA98" s="81"/>
      <c r="AB98" s="81"/>
      <c r="AC98" s="81" t="s">
        <v>281</v>
      </c>
      <c r="AD98" s="81"/>
      <c r="AE98" s="81"/>
      <c r="AF98" s="81"/>
      <c r="AG98" s="95" t="s">
        <v>281</v>
      </c>
      <c r="AH98" s="218" t="s">
        <v>20</v>
      </c>
      <c r="AI98" s="210" t="s">
        <v>502</v>
      </c>
    </row>
    <row r="99" spans="2:38" ht="228" customHeight="1" x14ac:dyDescent="0.2">
      <c r="B99" s="414"/>
      <c r="C99" s="404"/>
      <c r="D99" s="407"/>
      <c r="E99" s="404"/>
      <c r="F99" s="50">
        <v>6</v>
      </c>
      <c r="G99" s="76" t="s">
        <v>207</v>
      </c>
      <c r="H99" s="81"/>
      <c r="I99" s="81" t="s">
        <v>281</v>
      </c>
      <c r="J99" s="81"/>
      <c r="K99" s="81"/>
      <c r="L99" s="81"/>
      <c r="M99" s="81"/>
      <c r="N99" s="81" t="s">
        <v>281</v>
      </c>
      <c r="O99" s="81" t="s">
        <v>281</v>
      </c>
      <c r="P99" s="81"/>
      <c r="Q99" s="82" t="s">
        <v>281</v>
      </c>
      <c r="R99" s="81"/>
      <c r="S99" s="81"/>
      <c r="T99" s="81"/>
      <c r="U99" s="81" t="s">
        <v>281</v>
      </c>
      <c r="V99" s="81"/>
      <c r="W99" s="81"/>
      <c r="X99" s="81"/>
      <c r="Y99" s="81" t="s">
        <v>281</v>
      </c>
      <c r="Z99" s="81"/>
      <c r="AA99" s="81"/>
      <c r="AB99" s="81"/>
      <c r="AC99" s="81" t="s">
        <v>281</v>
      </c>
      <c r="AD99" s="81"/>
      <c r="AE99" s="81"/>
      <c r="AF99" s="81"/>
      <c r="AG99" s="95" t="s">
        <v>281</v>
      </c>
      <c r="AH99" s="218" t="s">
        <v>20</v>
      </c>
      <c r="AI99" s="210" t="s">
        <v>502</v>
      </c>
    </row>
    <row r="100" spans="2:38" ht="225" customHeight="1" x14ac:dyDescent="0.2">
      <c r="B100" s="414"/>
      <c r="C100" s="404"/>
      <c r="D100" s="407"/>
      <c r="E100" s="404"/>
      <c r="F100" s="50">
        <v>7</v>
      </c>
      <c r="G100" s="76" t="s">
        <v>208</v>
      </c>
      <c r="H100" s="81"/>
      <c r="I100" s="81" t="s">
        <v>281</v>
      </c>
      <c r="J100" s="81"/>
      <c r="K100" s="81"/>
      <c r="L100" s="81"/>
      <c r="M100" s="81"/>
      <c r="N100" s="81" t="s">
        <v>281</v>
      </c>
      <c r="O100" s="81" t="s">
        <v>281</v>
      </c>
      <c r="P100" s="81"/>
      <c r="Q100" s="82" t="s">
        <v>281</v>
      </c>
      <c r="R100" s="81"/>
      <c r="S100" s="81"/>
      <c r="T100" s="81"/>
      <c r="U100" s="81" t="s">
        <v>281</v>
      </c>
      <c r="V100" s="81"/>
      <c r="W100" s="81"/>
      <c r="X100" s="81"/>
      <c r="Y100" s="81" t="s">
        <v>281</v>
      </c>
      <c r="Z100" s="81"/>
      <c r="AA100" s="81"/>
      <c r="AB100" s="81"/>
      <c r="AC100" s="81" t="s">
        <v>281</v>
      </c>
      <c r="AD100" s="81"/>
      <c r="AE100" s="81"/>
      <c r="AF100" s="81"/>
      <c r="AG100" s="95" t="s">
        <v>281</v>
      </c>
      <c r="AH100" s="218" t="s">
        <v>89</v>
      </c>
      <c r="AI100" s="210" t="s">
        <v>504</v>
      </c>
    </row>
    <row r="101" spans="2:38" ht="147.75" customHeight="1" x14ac:dyDescent="0.2">
      <c r="B101" s="414"/>
      <c r="C101" s="404"/>
      <c r="D101" s="407"/>
      <c r="E101" s="404"/>
      <c r="F101" s="50">
        <v>8</v>
      </c>
      <c r="G101" s="76" t="s">
        <v>209</v>
      </c>
      <c r="H101" s="81"/>
      <c r="I101" s="81" t="s">
        <v>281</v>
      </c>
      <c r="J101" s="81"/>
      <c r="K101" s="81"/>
      <c r="L101" s="81"/>
      <c r="M101" s="81"/>
      <c r="N101" s="81" t="s">
        <v>281</v>
      </c>
      <c r="O101" s="81" t="s">
        <v>281</v>
      </c>
      <c r="P101" s="81"/>
      <c r="Q101" s="82" t="s">
        <v>281</v>
      </c>
      <c r="R101" s="81"/>
      <c r="S101" s="81"/>
      <c r="T101" s="81"/>
      <c r="U101" s="81" t="s">
        <v>281</v>
      </c>
      <c r="V101" s="81"/>
      <c r="W101" s="81"/>
      <c r="X101" s="81"/>
      <c r="Y101" s="81" t="s">
        <v>281</v>
      </c>
      <c r="Z101" s="81"/>
      <c r="AA101" s="81"/>
      <c r="AB101" s="81"/>
      <c r="AC101" s="81" t="s">
        <v>281</v>
      </c>
      <c r="AD101" s="81"/>
      <c r="AE101" s="81"/>
      <c r="AF101" s="81"/>
      <c r="AG101" s="95" t="s">
        <v>281</v>
      </c>
      <c r="AH101" s="218" t="s">
        <v>20</v>
      </c>
      <c r="AI101" s="210" t="s">
        <v>505</v>
      </c>
    </row>
    <row r="102" spans="2:38" ht="154.5" customHeight="1" x14ac:dyDescent="0.2">
      <c r="B102" s="414" t="s">
        <v>210</v>
      </c>
      <c r="C102" s="404" t="s">
        <v>194</v>
      </c>
      <c r="D102" s="404" t="s">
        <v>211</v>
      </c>
      <c r="E102" s="404" t="s">
        <v>212</v>
      </c>
      <c r="F102" s="50">
        <v>1</v>
      </c>
      <c r="G102" s="98" t="s">
        <v>213</v>
      </c>
      <c r="H102" s="81"/>
      <c r="I102" s="81" t="s">
        <v>281</v>
      </c>
      <c r="J102" s="81"/>
      <c r="K102" s="81"/>
      <c r="L102" s="81"/>
      <c r="M102" s="81"/>
      <c r="N102" s="81" t="s">
        <v>281</v>
      </c>
      <c r="O102" s="81" t="s">
        <v>281</v>
      </c>
      <c r="P102" s="81"/>
      <c r="Q102" s="82" t="s">
        <v>281</v>
      </c>
      <c r="R102" s="81"/>
      <c r="S102" s="81"/>
      <c r="T102" s="81"/>
      <c r="U102" s="81" t="s">
        <v>281</v>
      </c>
      <c r="V102" s="81"/>
      <c r="W102" s="81"/>
      <c r="X102" s="81"/>
      <c r="Y102" s="81" t="s">
        <v>281</v>
      </c>
      <c r="Z102" s="81"/>
      <c r="AA102" s="81"/>
      <c r="AB102" s="81"/>
      <c r="AC102" s="81" t="s">
        <v>281</v>
      </c>
      <c r="AD102" s="81"/>
      <c r="AE102" s="81"/>
      <c r="AF102" s="81"/>
      <c r="AG102" s="95" t="s">
        <v>281</v>
      </c>
      <c r="AH102" s="218" t="s">
        <v>20</v>
      </c>
      <c r="AI102" s="211" t="s">
        <v>506</v>
      </c>
    </row>
    <row r="103" spans="2:38" ht="150" customHeight="1" x14ac:dyDescent="0.2">
      <c r="B103" s="414"/>
      <c r="C103" s="404"/>
      <c r="D103" s="404"/>
      <c r="E103" s="404"/>
      <c r="F103" s="50">
        <v>2</v>
      </c>
      <c r="G103" s="76" t="s">
        <v>214</v>
      </c>
      <c r="H103" s="81"/>
      <c r="I103" s="81" t="s">
        <v>281</v>
      </c>
      <c r="J103" s="81"/>
      <c r="K103" s="81"/>
      <c r="L103" s="81"/>
      <c r="M103" s="81"/>
      <c r="N103" s="81" t="s">
        <v>281</v>
      </c>
      <c r="O103" s="81" t="s">
        <v>281</v>
      </c>
      <c r="P103" s="81"/>
      <c r="Q103" s="82" t="s">
        <v>281</v>
      </c>
      <c r="R103" s="81"/>
      <c r="S103" s="81"/>
      <c r="T103" s="81"/>
      <c r="U103" s="81" t="s">
        <v>281</v>
      </c>
      <c r="V103" s="81"/>
      <c r="W103" s="81"/>
      <c r="X103" s="81"/>
      <c r="Y103" s="81" t="s">
        <v>281</v>
      </c>
      <c r="Z103" s="81"/>
      <c r="AA103" s="81"/>
      <c r="AB103" s="81"/>
      <c r="AC103" s="81" t="s">
        <v>281</v>
      </c>
      <c r="AD103" s="81"/>
      <c r="AE103" s="81"/>
      <c r="AF103" s="81"/>
      <c r="AG103" s="95" t="s">
        <v>281</v>
      </c>
      <c r="AH103" s="218" t="s">
        <v>20</v>
      </c>
      <c r="AI103" s="211" t="s">
        <v>507</v>
      </c>
    </row>
    <row r="104" spans="2:38" ht="139.5" customHeight="1" x14ac:dyDescent="0.2">
      <c r="B104" s="414"/>
      <c r="C104" s="404"/>
      <c r="D104" s="404"/>
      <c r="E104" s="404"/>
      <c r="F104" s="50">
        <v>3</v>
      </c>
      <c r="G104" s="76" t="s">
        <v>198</v>
      </c>
      <c r="H104" s="81"/>
      <c r="I104" s="81" t="s">
        <v>281</v>
      </c>
      <c r="J104" s="81"/>
      <c r="K104" s="81"/>
      <c r="L104" s="81"/>
      <c r="M104" s="81"/>
      <c r="N104" s="81" t="s">
        <v>281</v>
      </c>
      <c r="O104" s="81" t="s">
        <v>281</v>
      </c>
      <c r="P104" s="81"/>
      <c r="Q104" s="82" t="s">
        <v>281</v>
      </c>
      <c r="R104" s="81"/>
      <c r="S104" s="81"/>
      <c r="T104" s="81"/>
      <c r="U104" s="81" t="s">
        <v>281</v>
      </c>
      <c r="V104" s="81"/>
      <c r="W104" s="81"/>
      <c r="X104" s="81"/>
      <c r="Y104" s="81" t="s">
        <v>281</v>
      </c>
      <c r="Z104" s="81"/>
      <c r="AA104" s="81"/>
      <c r="AB104" s="81"/>
      <c r="AC104" s="81" t="s">
        <v>281</v>
      </c>
      <c r="AD104" s="81"/>
      <c r="AE104" s="81"/>
      <c r="AF104" s="81"/>
      <c r="AG104" s="95" t="s">
        <v>281</v>
      </c>
      <c r="AH104" s="218" t="s">
        <v>20</v>
      </c>
      <c r="AI104" s="211" t="s">
        <v>508</v>
      </c>
    </row>
    <row r="105" spans="2:38" ht="145.5" customHeight="1" x14ac:dyDescent="0.2">
      <c r="B105" s="414"/>
      <c r="C105" s="404"/>
      <c r="D105" s="404"/>
      <c r="E105" s="404"/>
      <c r="F105" s="50">
        <v>4</v>
      </c>
      <c r="G105" s="76" t="s">
        <v>215</v>
      </c>
      <c r="H105" s="81"/>
      <c r="I105" s="81" t="s">
        <v>281</v>
      </c>
      <c r="J105" s="81"/>
      <c r="K105" s="81"/>
      <c r="L105" s="81"/>
      <c r="M105" s="81"/>
      <c r="N105" s="81" t="s">
        <v>281</v>
      </c>
      <c r="O105" s="81" t="s">
        <v>281</v>
      </c>
      <c r="P105" s="81"/>
      <c r="Q105" s="82" t="s">
        <v>281</v>
      </c>
      <c r="R105" s="81"/>
      <c r="S105" s="81"/>
      <c r="T105" s="81"/>
      <c r="U105" s="81" t="s">
        <v>281</v>
      </c>
      <c r="V105" s="81"/>
      <c r="W105" s="81"/>
      <c r="X105" s="81"/>
      <c r="Y105" s="81" t="s">
        <v>281</v>
      </c>
      <c r="Z105" s="81"/>
      <c r="AA105" s="81"/>
      <c r="AB105" s="81"/>
      <c r="AC105" s="81" t="s">
        <v>281</v>
      </c>
      <c r="AD105" s="81"/>
      <c r="AE105" s="81"/>
      <c r="AF105" s="81"/>
      <c r="AG105" s="95" t="s">
        <v>281</v>
      </c>
      <c r="AH105" s="218" t="s">
        <v>51</v>
      </c>
      <c r="AI105" s="212" t="s">
        <v>509</v>
      </c>
    </row>
    <row r="106" spans="2:38" ht="114.75" customHeight="1" x14ac:dyDescent="0.2">
      <c r="B106" s="251" t="s">
        <v>216</v>
      </c>
      <c r="C106" s="91" t="s">
        <v>200</v>
      </c>
      <c r="D106" s="91" t="s">
        <v>217</v>
      </c>
      <c r="E106" s="91" t="s">
        <v>218</v>
      </c>
      <c r="F106" s="107">
        <v>1</v>
      </c>
      <c r="G106" s="116" t="s">
        <v>219</v>
      </c>
      <c r="H106" s="108"/>
      <c r="I106" s="108" t="s">
        <v>281</v>
      </c>
      <c r="J106" s="108"/>
      <c r="K106" s="108"/>
      <c r="L106" s="108"/>
      <c r="M106" s="108"/>
      <c r="N106" s="108" t="s">
        <v>281</v>
      </c>
      <c r="O106" s="108" t="s">
        <v>281</v>
      </c>
      <c r="P106" s="108"/>
      <c r="Q106" s="109" t="s">
        <v>281</v>
      </c>
      <c r="R106" s="108"/>
      <c r="S106" s="108"/>
      <c r="T106" s="108"/>
      <c r="U106" s="108" t="s">
        <v>281</v>
      </c>
      <c r="V106" s="108"/>
      <c r="W106" s="108"/>
      <c r="X106" s="108"/>
      <c r="Y106" s="108" t="s">
        <v>281</v>
      </c>
      <c r="Z106" s="108"/>
      <c r="AA106" s="108"/>
      <c r="AB106" s="108"/>
      <c r="AC106" s="108" t="s">
        <v>281</v>
      </c>
      <c r="AD106" s="108"/>
      <c r="AE106" s="108"/>
      <c r="AF106" s="108"/>
      <c r="AG106" s="110" t="s">
        <v>281</v>
      </c>
      <c r="AH106" s="218" t="s">
        <v>20</v>
      </c>
      <c r="AI106" s="213" t="s">
        <v>510</v>
      </c>
    </row>
    <row r="107" spans="2:38" ht="117.75" customHeight="1" x14ac:dyDescent="0.2">
      <c r="B107" s="400" t="s">
        <v>220</v>
      </c>
      <c r="C107" s="403" t="s">
        <v>221</v>
      </c>
      <c r="D107" s="406" t="s">
        <v>222</v>
      </c>
      <c r="E107" s="409" t="s">
        <v>223</v>
      </c>
      <c r="F107" s="99">
        <v>1</v>
      </c>
      <c r="G107" s="100" t="s">
        <v>224</v>
      </c>
      <c r="H107" s="101"/>
      <c r="I107" s="101" t="s">
        <v>281</v>
      </c>
      <c r="J107" s="101"/>
      <c r="K107" s="101"/>
      <c r="L107" s="101"/>
      <c r="M107" s="101"/>
      <c r="N107" s="101" t="s">
        <v>281</v>
      </c>
      <c r="O107" s="101" t="s">
        <v>281</v>
      </c>
      <c r="P107" s="101"/>
      <c r="Q107" s="102" t="s">
        <v>281</v>
      </c>
      <c r="R107" s="101"/>
      <c r="S107" s="101"/>
      <c r="T107" s="101"/>
      <c r="U107" s="101" t="s">
        <v>281</v>
      </c>
      <c r="V107" s="101"/>
      <c r="W107" s="101"/>
      <c r="X107" s="101"/>
      <c r="Y107" s="101" t="s">
        <v>281</v>
      </c>
      <c r="Z107" s="101"/>
      <c r="AA107" s="101"/>
      <c r="AB107" s="101"/>
      <c r="AC107" s="101" t="s">
        <v>281</v>
      </c>
      <c r="AD107" s="101"/>
      <c r="AE107" s="101"/>
      <c r="AF107" s="101"/>
      <c r="AG107" s="111" t="s">
        <v>281</v>
      </c>
      <c r="AH107" s="218" t="s">
        <v>89</v>
      </c>
      <c r="AI107" s="214" t="s">
        <v>511</v>
      </c>
    </row>
    <row r="108" spans="2:38" ht="147" customHeight="1" x14ac:dyDescent="0.2">
      <c r="B108" s="401"/>
      <c r="C108" s="404"/>
      <c r="D108" s="407"/>
      <c r="E108" s="410"/>
      <c r="F108" s="50">
        <v>2</v>
      </c>
      <c r="G108" s="76" t="s">
        <v>225</v>
      </c>
      <c r="H108" s="81"/>
      <c r="I108" s="81" t="s">
        <v>281</v>
      </c>
      <c r="J108" s="81"/>
      <c r="K108" s="81"/>
      <c r="L108" s="81"/>
      <c r="M108" s="81"/>
      <c r="N108" s="81" t="s">
        <v>281</v>
      </c>
      <c r="O108" s="81" t="s">
        <v>281</v>
      </c>
      <c r="P108" s="81"/>
      <c r="Q108" s="82" t="s">
        <v>281</v>
      </c>
      <c r="R108" s="81"/>
      <c r="S108" s="81"/>
      <c r="T108" s="81"/>
      <c r="U108" s="81" t="s">
        <v>281</v>
      </c>
      <c r="V108" s="81"/>
      <c r="W108" s="81"/>
      <c r="X108" s="81"/>
      <c r="Y108" s="81" t="s">
        <v>281</v>
      </c>
      <c r="Z108" s="81"/>
      <c r="AA108" s="81"/>
      <c r="AB108" s="81"/>
      <c r="AC108" s="81" t="s">
        <v>281</v>
      </c>
      <c r="AD108" s="81"/>
      <c r="AE108" s="81"/>
      <c r="AF108" s="81"/>
      <c r="AG108" s="95" t="s">
        <v>281</v>
      </c>
      <c r="AH108" s="218" t="s">
        <v>20</v>
      </c>
      <c r="AI108" s="214" t="s">
        <v>511</v>
      </c>
    </row>
    <row r="109" spans="2:38" ht="165" customHeight="1" x14ac:dyDescent="0.2">
      <c r="B109" s="401"/>
      <c r="C109" s="404"/>
      <c r="D109" s="407"/>
      <c r="E109" s="410"/>
      <c r="F109" s="50">
        <v>3</v>
      </c>
      <c r="G109" s="76" t="s">
        <v>226</v>
      </c>
      <c r="H109" s="81"/>
      <c r="I109" s="81" t="s">
        <v>281</v>
      </c>
      <c r="J109" s="81"/>
      <c r="K109" s="81"/>
      <c r="L109" s="81"/>
      <c r="M109" s="81"/>
      <c r="N109" s="81" t="s">
        <v>281</v>
      </c>
      <c r="O109" s="81" t="s">
        <v>281</v>
      </c>
      <c r="P109" s="81"/>
      <c r="Q109" s="82" t="s">
        <v>281</v>
      </c>
      <c r="R109" s="81"/>
      <c r="S109" s="81"/>
      <c r="T109" s="81"/>
      <c r="U109" s="81" t="s">
        <v>281</v>
      </c>
      <c r="V109" s="81"/>
      <c r="W109" s="81"/>
      <c r="X109" s="81"/>
      <c r="Y109" s="81" t="s">
        <v>281</v>
      </c>
      <c r="Z109" s="81"/>
      <c r="AA109" s="81"/>
      <c r="AB109" s="81"/>
      <c r="AC109" s="81" t="s">
        <v>281</v>
      </c>
      <c r="AD109" s="81"/>
      <c r="AE109" s="81"/>
      <c r="AF109" s="81"/>
      <c r="AG109" s="95" t="s">
        <v>281</v>
      </c>
      <c r="AH109" s="218" t="s">
        <v>98</v>
      </c>
      <c r="AI109" s="214" t="s">
        <v>512</v>
      </c>
    </row>
    <row r="110" spans="2:38" ht="155.25" customHeight="1" x14ac:dyDescent="0.2">
      <c r="B110" s="401"/>
      <c r="C110" s="404"/>
      <c r="D110" s="407"/>
      <c r="E110" s="410"/>
      <c r="F110" s="50">
        <v>4</v>
      </c>
      <c r="G110" s="76" t="s">
        <v>227</v>
      </c>
      <c r="H110" s="81"/>
      <c r="I110" s="81" t="s">
        <v>281</v>
      </c>
      <c r="J110" s="81"/>
      <c r="K110" s="81"/>
      <c r="L110" s="81"/>
      <c r="M110" s="81"/>
      <c r="N110" s="81" t="s">
        <v>281</v>
      </c>
      <c r="O110" s="81" t="s">
        <v>281</v>
      </c>
      <c r="P110" s="81"/>
      <c r="Q110" s="82" t="s">
        <v>281</v>
      </c>
      <c r="R110" s="81"/>
      <c r="S110" s="81"/>
      <c r="T110" s="81"/>
      <c r="U110" s="81" t="s">
        <v>281</v>
      </c>
      <c r="V110" s="81"/>
      <c r="W110" s="81"/>
      <c r="X110" s="81"/>
      <c r="Y110" s="81" t="s">
        <v>281</v>
      </c>
      <c r="Z110" s="81"/>
      <c r="AA110" s="81"/>
      <c r="AB110" s="81"/>
      <c r="AC110" s="81" t="s">
        <v>281</v>
      </c>
      <c r="AD110" s="81"/>
      <c r="AE110" s="81"/>
      <c r="AF110" s="81"/>
      <c r="AG110" s="95" t="s">
        <v>281</v>
      </c>
      <c r="AH110" s="218" t="s">
        <v>98</v>
      </c>
      <c r="AI110" s="215" t="s">
        <v>513</v>
      </c>
    </row>
    <row r="111" spans="2:38" ht="174.75" customHeight="1" x14ac:dyDescent="0.2">
      <c r="B111" s="402"/>
      <c r="C111" s="405"/>
      <c r="D111" s="408"/>
      <c r="E111" s="411"/>
      <c r="F111" s="103">
        <v>5</v>
      </c>
      <c r="G111" s="112" t="s">
        <v>228</v>
      </c>
      <c r="H111" s="113"/>
      <c r="I111" s="113" t="s">
        <v>281</v>
      </c>
      <c r="J111" s="113"/>
      <c r="K111" s="113"/>
      <c r="L111" s="113"/>
      <c r="M111" s="113"/>
      <c r="N111" s="113" t="s">
        <v>281</v>
      </c>
      <c r="O111" s="113" t="s">
        <v>281</v>
      </c>
      <c r="P111" s="113"/>
      <c r="Q111" s="114" t="s">
        <v>281</v>
      </c>
      <c r="R111" s="113"/>
      <c r="S111" s="113"/>
      <c r="T111" s="113"/>
      <c r="U111" s="113" t="s">
        <v>281</v>
      </c>
      <c r="V111" s="113"/>
      <c r="W111" s="113"/>
      <c r="X111" s="113"/>
      <c r="Y111" s="113" t="s">
        <v>281</v>
      </c>
      <c r="Z111" s="113"/>
      <c r="AA111" s="113"/>
      <c r="AB111" s="113"/>
      <c r="AC111" s="113" t="s">
        <v>281</v>
      </c>
      <c r="AD111" s="113"/>
      <c r="AE111" s="113"/>
      <c r="AF111" s="113"/>
      <c r="AG111" s="115" t="s">
        <v>281</v>
      </c>
      <c r="AH111" s="218" t="s">
        <v>20</v>
      </c>
      <c r="AI111" s="216" t="s">
        <v>514</v>
      </c>
      <c r="AJ111" s="96"/>
      <c r="AK111" s="97"/>
      <c r="AL111" s="97"/>
    </row>
    <row r="112" spans="2:38" ht="174.75" customHeight="1" x14ac:dyDescent="0.2">
      <c r="B112" s="412" t="s">
        <v>229</v>
      </c>
      <c r="C112" s="413" t="s">
        <v>200</v>
      </c>
      <c r="D112" s="413" t="s">
        <v>230</v>
      </c>
      <c r="E112" s="413" t="s">
        <v>231</v>
      </c>
      <c r="F112" s="117">
        <v>1</v>
      </c>
      <c r="G112" s="118" t="s">
        <v>232</v>
      </c>
      <c r="H112" s="119"/>
      <c r="I112" s="119" t="s">
        <v>281</v>
      </c>
      <c r="J112" s="119"/>
      <c r="K112" s="119"/>
      <c r="L112" s="119"/>
      <c r="M112" s="119"/>
      <c r="N112" s="119" t="s">
        <v>281</v>
      </c>
      <c r="O112" s="119" t="s">
        <v>281</v>
      </c>
      <c r="P112" s="119"/>
      <c r="Q112" s="120" t="s">
        <v>281</v>
      </c>
      <c r="R112" s="119"/>
      <c r="S112" s="119"/>
      <c r="T112" s="119"/>
      <c r="U112" s="119" t="s">
        <v>281</v>
      </c>
      <c r="V112" s="119"/>
      <c r="W112" s="119"/>
      <c r="X112" s="119"/>
      <c r="Y112" s="119" t="s">
        <v>281</v>
      </c>
      <c r="Z112" s="119"/>
      <c r="AA112" s="119"/>
      <c r="AB112" s="119"/>
      <c r="AC112" s="119" t="s">
        <v>281</v>
      </c>
      <c r="AD112" s="119"/>
      <c r="AE112" s="119"/>
      <c r="AF112" s="119"/>
      <c r="AG112" s="119" t="s">
        <v>281</v>
      </c>
      <c r="AH112" s="218" t="s">
        <v>89</v>
      </c>
      <c r="AI112" s="221" t="s">
        <v>515</v>
      </c>
    </row>
    <row r="113" spans="2:41" ht="177.75" customHeight="1" x14ac:dyDescent="0.2">
      <c r="B113" s="401"/>
      <c r="C113" s="404"/>
      <c r="D113" s="404"/>
      <c r="E113" s="404"/>
      <c r="F113" s="50">
        <v>2</v>
      </c>
      <c r="G113" s="76" t="s">
        <v>233</v>
      </c>
      <c r="H113" s="92"/>
      <c r="I113" s="92" t="s">
        <v>281</v>
      </c>
      <c r="J113" s="92"/>
      <c r="K113" s="92"/>
      <c r="L113" s="92"/>
      <c r="M113" s="92"/>
      <c r="N113" s="92" t="s">
        <v>281</v>
      </c>
      <c r="O113" s="92" t="s">
        <v>281</v>
      </c>
      <c r="P113" s="92"/>
      <c r="Q113" s="93" t="s">
        <v>281</v>
      </c>
      <c r="R113" s="92"/>
      <c r="S113" s="92"/>
      <c r="T113" s="182"/>
      <c r="U113" s="182" t="s">
        <v>281</v>
      </c>
      <c r="V113" s="92"/>
      <c r="W113" s="92"/>
      <c r="X113" s="92"/>
      <c r="Y113" s="92" t="s">
        <v>281</v>
      </c>
      <c r="Z113" s="92"/>
      <c r="AA113" s="92"/>
      <c r="AB113" s="92"/>
      <c r="AC113" s="92" t="s">
        <v>281</v>
      </c>
      <c r="AD113" s="92"/>
      <c r="AE113" s="92"/>
      <c r="AF113" s="92"/>
      <c r="AG113" s="92" t="s">
        <v>281</v>
      </c>
      <c r="AH113" s="218" t="s">
        <v>51</v>
      </c>
      <c r="AI113" s="217" t="s">
        <v>516</v>
      </c>
    </row>
    <row r="114" spans="2:41" ht="147" customHeight="1" x14ac:dyDescent="0.2">
      <c r="B114" s="401"/>
      <c r="C114" s="404"/>
      <c r="D114" s="404"/>
      <c r="E114" s="404"/>
      <c r="F114" s="50">
        <v>3</v>
      </c>
      <c r="G114" s="76" t="s">
        <v>234</v>
      </c>
      <c r="H114" s="92"/>
      <c r="I114" s="92" t="s">
        <v>281</v>
      </c>
      <c r="J114" s="92"/>
      <c r="K114" s="92"/>
      <c r="L114" s="92"/>
      <c r="M114" s="92"/>
      <c r="N114" s="92" t="s">
        <v>281</v>
      </c>
      <c r="O114" s="92" t="s">
        <v>281</v>
      </c>
      <c r="P114" s="92"/>
      <c r="Q114" s="93" t="s">
        <v>281</v>
      </c>
      <c r="R114" s="92"/>
      <c r="S114" s="123"/>
      <c r="T114" s="180"/>
      <c r="U114" s="128"/>
      <c r="V114" s="181" t="s">
        <v>281</v>
      </c>
      <c r="W114" s="92"/>
      <c r="X114" s="92"/>
      <c r="Y114" s="92" t="s">
        <v>281</v>
      </c>
      <c r="Z114" s="92"/>
      <c r="AA114" s="92"/>
      <c r="AB114" s="92"/>
      <c r="AC114" s="92" t="s">
        <v>281</v>
      </c>
      <c r="AD114" s="92"/>
      <c r="AE114" s="92"/>
      <c r="AF114" s="92"/>
      <c r="AG114" s="123" t="s">
        <v>281</v>
      </c>
      <c r="AH114" s="218" t="s">
        <v>20</v>
      </c>
      <c r="AI114" s="222" t="s">
        <v>517</v>
      </c>
    </row>
    <row r="115" spans="2:41" ht="187.5" customHeight="1" x14ac:dyDescent="0.2">
      <c r="B115" s="402"/>
      <c r="C115" s="405"/>
      <c r="D115" s="405"/>
      <c r="E115" s="405"/>
      <c r="F115" s="103">
        <v>4</v>
      </c>
      <c r="G115" s="104" t="s">
        <v>235</v>
      </c>
      <c r="H115" s="105"/>
      <c r="I115" s="105" t="s">
        <v>281</v>
      </c>
      <c r="J115" s="105"/>
      <c r="K115" s="105"/>
      <c r="L115" s="105"/>
      <c r="M115" s="105"/>
      <c r="N115" s="105" t="s">
        <v>281</v>
      </c>
      <c r="O115" s="105" t="s">
        <v>281</v>
      </c>
      <c r="P115" s="105"/>
      <c r="Q115" s="106" t="s">
        <v>281</v>
      </c>
      <c r="R115" s="105"/>
      <c r="S115" s="105"/>
      <c r="T115" s="183"/>
      <c r="V115" s="105" t="s">
        <v>281</v>
      </c>
      <c r="W115" s="105"/>
      <c r="X115" s="105"/>
      <c r="Y115" s="105" t="s">
        <v>281</v>
      </c>
      <c r="Z115" s="105"/>
      <c r="AA115" s="105"/>
      <c r="AB115" s="105"/>
      <c r="AC115" s="105" t="s">
        <v>281</v>
      </c>
      <c r="AD115" s="105"/>
      <c r="AE115" s="105"/>
      <c r="AF115" s="105"/>
      <c r="AG115" s="124" t="s">
        <v>281</v>
      </c>
      <c r="AH115" s="218" t="s">
        <v>20</v>
      </c>
      <c r="AI115" s="223" t="s">
        <v>518</v>
      </c>
      <c r="AJ115" s="96"/>
      <c r="AK115" s="97"/>
      <c r="AL115" s="121"/>
      <c r="AM115" s="121"/>
      <c r="AN115" s="96"/>
      <c r="AO115" s="122"/>
    </row>
    <row r="117" spans="2:41" ht="15" x14ac:dyDescent="0.2">
      <c r="B117" s="252"/>
      <c r="C117" s="45"/>
      <c r="D117" s="43"/>
      <c r="E117" s="43"/>
    </row>
  </sheetData>
  <autoFilter ref="H7:AG115" xr:uid="{2DF65DA8-2883-4291-BD54-EA347BF56599}"/>
  <dataConsolidate/>
  <mergeCells count="121">
    <mergeCell ref="Q6:S6"/>
    <mergeCell ref="T6:V6"/>
    <mergeCell ref="W6:Y6"/>
    <mergeCell ref="Z6:AC6"/>
    <mergeCell ref="AD6:AG6"/>
    <mergeCell ref="AI6:AI7"/>
    <mergeCell ref="B5:AI5"/>
    <mergeCell ref="B6:E6"/>
    <mergeCell ref="F6:G6"/>
    <mergeCell ref="H6:J6"/>
    <mergeCell ref="K6:N6"/>
    <mergeCell ref="O6:P6"/>
    <mergeCell ref="AH6:AH7"/>
    <mergeCell ref="B8:B10"/>
    <mergeCell ref="C8:C10"/>
    <mergeCell ref="D8:D10"/>
    <mergeCell ref="E8:E10"/>
    <mergeCell ref="B11:B13"/>
    <mergeCell ref="C11:C13"/>
    <mergeCell ref="D11:D13"/>
    <mergeCell ref="E11:E13"/>
    <mergeCell ref="B18:B21"/>
    <mergeCell ref="C18:C21"/>
    <mergeCell ref="D18:D21"/>
    <mergeCell ref="E18:E21"/>
    <mergeCell ref="B14:B17"/>
    <mergeCell ref="C14:C17"/>
    <mergeCell ref="D14:D17"/>
    <mergeCell ref="E14:E17"/>
    <mergeCell ref="B22:B24"/>
    <mergeCell ref="C22:C24"/>
    <mergeCell ref="D22:D24"/>
    <mergeCell ref="E22:E24"/>
    <mergeCell ref="B29:B32"/>
    <mergeCell ref="C29:C32"/>
    <mergeCell ref="D29:D32"/>
    <mergeCell ref="E29:E32"/>
    <mergeCell ref="B25:B28"/>
    <mergeCell ref="C25:C28"/>
    <mergeCell ref="D25:D28"/>
    <mergeCell ref="E25:E28"/>
    <mergeCell ref="B33:B36"/>
    <mergeCell ref="C33:C36"/>
    <mergeCell ref="D33:D36"/>
    <mergeCell ref="E33:E36"/>
    <mergeCell ref="B40:B43"/>
    <mergeCell ref="C40:C43"/>
    <mergeCell ref="D40:D43"/>
    <mergeCell ref="E40:E43"/>
    <mergeCell ref="B37:B39"/>
    <mergeCell ref="C37:C39"/>
    <mergeCell ref="D37:D39"/>
    <mergeCell ref="E37:E39"/>
    <mergeCell ref="B44:B47"/>
    <mergeCell ref="C44:C47"/>
    <mergeCell ref="D44:D47"/>
    <mergeCell ref="E44:E47"/>
    <mergeCell ref="B51:B55"/>
    <mergeCell ref="C51:C55"/>
    <mergeCell ref="D51:D55"/>
    <mergeCell ref="E51:E55"/>
    <mergeCell ref="B48:B50"/>
    <mergeCell ref="C48:C50"/>
    <mergeCell ref="D48:D50"/>
    <mergeCell ref="E48:E50"/>
    <mergeCell ref="B56:B60"/>
    <mergeCell ref="C56:C60"/>
    <mergeCell ref="D56:D60"/>
    <mergeCell ref="E56:E60"/>
    <mergeCell ref="B64:B67"/>
    <mergeCell ref="C64:C67"/>
    <mergeCell ref="D64:D67"/>
    <mergeCell ref="E64:E67"/>
    <mergeCell ref="B61:B63"/>
    <mergeCell ref="C61:C63"/>
    <mergeCell ref="D61:D63"/>
    <mergeCell ref="E61:E63"/>
    <mergeCell ref="B82:B84"/>
    <mergeCell ref="C82:C84"/>
    <mergeCell ref="D82:D84"/>
    <mergeCell ref="E82:E84"/>
    <mergeCell ref="B88:B91"/>
    <mergeCell ref="C88:C91"/>
    <mergeCell ref="D88:D91"/>
    <mergeCell ref="E88:E91"/>
    <mergeCell ref="B68:B72"/>
    <mergeCell ref="C68:C72"/>
    <mergeCell ref="D68:D72"/>
    <mergeCell ref="E68:E72"/>
    <mergeCell ref="B73:B76"/>
    <mergeCell ref="C73:C76"/>
    <mergeCell ref="D73:D76"/>
    <mergeCell ref="E73:E76"/>
    <mergeCell ref="B78:B81"/>
    <mergeCell ref="C78:C81"/>
    <mergeCell ref="D78:D81"/>
    <mergeCell ref="E78:E81"/>
    <mergeCell ref="B92:B93"/>
    <mergeCell ref="C92:C93"/>
    <mergeCell ref="D92:D93"/>
    <mergeCell ref="E92:E93"/>
    <mergeCell ref="B102:B105"/>
    <mergeCell ref="C102:C105"/>
    <mergeCell ref="D102:D105"/>
    <mergeCell ref="E102:E105"/>
    <mergeCell ref="B85:B87"/>
    <mergeCell ref="C85:C87"/>
    <mergeCell ref="D85:D87"/>
    <mergeCell ref="E85:E87"/>
    <mergeCell ref="B107:B111"/>
    <mergeCell ref="C107:C111"/>
    <mergeCell ref="D107:D111"/>
    <mergeCell ref="E107:E111"/>
    <mergeCell ref="B112:B115"/>
    <mergeCell ref="C112:C115"/>
    <mergeCell ref="D112:D115"/>
    <mergeCell ref="E112:E115"/>
    <mergeCell ref="B94:B101"/>
    <mergeCell ref="C94:C101"/>
    <mergeCell ref="D94:D101"/>
    <mergeCell ref="E94:E101"/>
  </mergeCells>
  <dataValidations count="1">
    <dataValidation allowBlank="1" showInputMessage="1" showErrorMessage="1" error="Recuerde que las acciones se generan bajo la medida de mitigar el riesgo" sqref="AJ111:AL111" xr:uid="{86EECCD1-F21D-4BA1-8A95-18DDC7B367F8}"/>
  </dataValidations>
  <pageMargins left="0.70866141732283472" right="0.70866141732283472" top="0.74803149606299213" bottom="0.74803149606299213" header="0.31496062992125984" footer="0.31496062992125984"/>
  <pageSetup scale="21" fitToHeight="0"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00A115-E1AB-406B-885D-0BD048D2E3F2}">
  <dimension ref="A1:K1"/>
  <sheetViews>
    <sheetView tabSelected="1" zoomScale="55" zoomScaleNormal="55" workbookViewId="0">
      <selection activeCell="A30" sqref="A30"/>
    </sheetView>
  </sheetViews>
  <sheetFormatPr baseColWidth="10" defaultColWidth="0" defaultRowHeight="15" x14ac:dyDescent="0.25"/>
  <cols>
    <col min="1" max="11" width="11.42578125" style="40" customWidth="1"/>
    <col min="12" max="16384" width="11.42578125" style="40" hidden="1"/>
  </cols>
  <sheetData/>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2:E19"/>
  <sheetViews>
    <sheetView workbookViewId="0">
      <selection activeCell="D11" sqref="D11"/>
    </sheetView>
  </sheetViews>
  <sheetFormatPr baseColWidth="10" defaultColWidth="11.42578125" defaultRowHeight="15" x14ac:dyDescent="0.25"/>
  <sheetData>
    <row r="2" spans="2:5" x14ac:dyDescent="0.25">
      <c r="E2" t="s">
        <v>519</v>
      </c>
    </row>
    <row r="3" spans="2:5" x14ac:dyDescent="0.25">
      <c r="B3" t="s">
        <v>520</v>
      </c>
      <c r="E3" t="s">
        <v>521</v>
      </c>
    </row>
    <row r="4" spans="2:5" x14ac:dyDescent="0.25">
      <c r="B4" t="s">
        <v>146</v>
      </c>
      <c r="E4" t="s">
        <v>522</v>
      </c>
    </row>
    <row r="5" spans="2:5" x14ac:dyDescent="0.25">
      <c r="B5" t="s">
        <v>24</v>
      </c>
    </row>
    <row r="8" spans="2:5" x14ac:dyDescent="0.25">
      <c r="B8" t="s">
        <v>523</v>
      </c>
    </row>
    <row r="9" spans="2:5" x14ac:dyDescent="0.25">
      <c r="B9" t="s">
        <v>524</v>
      </c>
    </row>
    <row r="10" spans="2:5" x14ac:dyDescent="0.25">
      <c r="B10" t="s">
        <v>25</v>
      </c>
    </row>
    <row r="11" spans="2:5" x14ac:dyDescent="0.25">
      <c r="B11" t="s">
        <v>525</v>
      </c>
    </row>
    <row r="13" spans="2:5" x14ac:dyDescent="0.25">
      <c r="B13" t="s">
        <v>526</v>
      </c>
    </row>
    <row r="14" spans="2:5" x14ac:dyDescent="0.25">
      <c r="B14" t="s">
        <v>527</v>
      </c>
    </row>
    <row r="15" spans="2:5" x14ac:dyDescent="0.25">
      <c r="B15" t="s">
        <v>528</v>
      </c>
    </row>
    <row r="16" spans="2:5" x14ac:dyDescent="0.25">
      <c r="B16" t="s">
        <v>529</v>
      </c>
    </row>
    <row r="17" spans="2:2" x14ac:dyDescent="0.25">
      <c r="B17" t="s">
        <v>530</v>
      </c>
    </row>
    <row r="18" spans="2:2" x14ac:dyDescent="0.25">
      <c r="B18" t="s">
        <v>531</v>
      </c>
    </row>
    <row r="19" spans="2:2" x14ac:dyDescent="0.25">
      <c r="B19" t="s">
        <v>532</v>
      </c>
    </row>
  </sheetData>
  <sortState xmlns:xlrd2="http://schemas.microsoft.com/office/spreadsheetml/2017/richdata2" ref="B2:B5">
    <sortCondition ref="B2:B5"/>
  </sortState>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2:M29"/>
  <sheetViews>
    <sheetView topLeftCell="A10" workbookViewId="0">
      <selection activeCell="D9" sqref="D9"/>
    </sheetView>
  </sheetViews>
  <sheetFormatPr baseColWidth="10" defaultColWidth="11.42578125" defaultRowHeight="12.75" x14ac:dyDescent="0.2"/>
  <cols>
    <col min="1" max="1" width="32.85546875" style="1" customWidth="1"/>
    <col min="2" max="16384" width="11.42578125" style="1"/>
  </cols>
  <sheetData>
    <row r="2" spans="1:13" x14ac:dyDescent="0.2">
      <c r="C2" s="47"/>
      <c r="D2" s="48" t="s">
        <v>533</v>
      </c>
      <c r="E2" s="47"/>
      <c r="F2" s="47"/>
      <c r="G2" s="47"/>
      <c r="H2" s="47"/>
      <c r="I2" s="47" t="s">
        <v>534</v>
      </c>
      <c r="J2" s="47"/>
      <c r="K2" s="47"/>
      <c r="L2" s="47"/>
      <c r="M2" s="47"/>
    </row>
    <row r="3" spans="1:13" x14ac:dyDescent="0.2">
      <c r="A3" s="2" t="s">
        <v>16</v>
      </c>
      <c r="C3" s="47">
        <v>1</v>
      </c>
      <c r="D3" s="47" t="s">
        <v>10</v>
      </c>
      <c r="E3" s="47"/>
      <c r="F3" s="47"/>
      <c r="G3" s="47"/>
      <c r="H3" s="47"/>
      <c r="I3" s="47" t="s">
        <v>13</v>
      </c>
      <c r="M3" s="47"/>
    </row>
    <row r="4" spans="1:13" x14ac:dyDescent="0.2">
      <c r="A4" s="2" t="s">
        <v>22</v>
      </c>
      <c r="C4" s="47">
        <v>2</v>
      </c>
      <c r="D4" s="47" t="s">
        <v>123</v>
      </c>
      <c r="E4" s="47"/>
      <c r="F4" s="47"/>
      <c r="G4" s="47"/>
      <c r="H4" s="47"/>
      <c r="I4" s="47" t="s">
        <v>535</v>
      </c>
      <c r="J4" s="47"/>
      <c r="K4" s="47"/>
      <c r="L4" s="47"/>
      <c r="M4" s="47"/>
    </row>
    <row r="5" spans="1:13" x14ac:dyDescent="0.2">
      <c r="A5" s="2"/>
      <c r="C5" s="47">
        <v>3</v>
      </c>
      <c r="D5" s="47" t="s">
        <v>93</v>
      </c>
      <c r="E5" s="47"/>
      <c r="F5" s="47"/>
      <c r="G5" s="47"/>
      <c r="H5" s="47"/>
      <c r="I5" s="47" t="s">
        <v>48</v>
      </c>
      <c r="J5" s="47"/>
      <c r="K5" s="47"/>
      <c r="L5" s="47"/>
      <c r="M5" s="47"/>
    </row>
    <row r="6" spans="1:13" x14ac:dyDescent="0.2">
      <c r="A6" s="2" t="s">
        <v>17</v>
      </c>
      <c r="C6" s="47">
        <v>4</v>
      </c>
      <c r="D6" s="47" t="s">
        <v>536</v>
      </c>
      <c r="E6" s="47"/>
      <c r="F6" s="47"/>
      <c r="G6" s="47"/>
      <c r="H6" s="47"/>
      <c r="I6" s="47" t="s">
        <v>108</v>
      </c>
      <c r="J6" s="47"/>
      <c r="K6" s="47"/>
      <c r="L6" s="47"/>
      <c r="M6" s="47"/>
    </row>
    <row r="7" spans="1:13" x14ac:dyDescent="0.2">
      <c r="A7" s="2" t="s">
        <v>23</v>
      </c>
      <c r="C7" s="47">
        <v>5</v>
      </c>
      <c r="D7" s="47" t="s">
        <v>537</v>
      </c>
      <c r="E7" s="47"/>
      <c r="F7" s="47"/>
      <c r="G7" s="47"/>
      <c r="H7" s="47"/>
      <c r="I7" s="47" t="s">
        <v>163</v>
      </c>
      <c r="J7" s="47"/>
      <c r="K7" s="47"/>
      <c r="L7" s="47"/>
      <c r="M7" s="47"/>
    </row>
    <row r="8" spans="1:13" x14ac:dyDescent="0.2">
      <c r="A8" s="2" t="s">
        <v>18</v>
      </c>
      <c r="C8" s="47">
        <v>6</v>
      </c>
      <c r="D8" s="47" t="s">
        <v>37</v>
      </c>
      <c r="E8" s="47"/>
      <c r="F8" s="47"/>
      <c r="G8" s="47"/>
      <c r="H8" s="47"/>
      <c r="I8" s="47"/>
      <c r="J8" s="47"/>
      <c r="K8" s="47"/>
      <c r="L8" s="47"/>
      <c r="M8" s="47"/>
    </row>
    <row r="9" spans="1:13" x14ac:dyDescent="0.2">
      <c r="A9" s="2" t="s">
        <v>27</v>
      </c>
      <c r="C9" s="47">
        <v>7</v>
      </c>
      <c r="D9" s="47" t="s">
        <v>68</v>
      </c>
      <c r="E9" s="47"/>
      <c r="F9" s="47"/>
      <c r="G9" s="47"/>
      <c r="H9" s="47"/>
      <c r="I9" s="47" t="s">
        <v>538</v>
      </c>
      <c r="J9" s="47"/>
      <c r="K9" s="47"/>
      <c r="L9" s="47"/>
      <c r="M9" s="47"/>
    </row>
    <row r="10" spans="1:13" x14ac:dyDescent="0.2">
      <c r="A10" s="2" t="s">
        <v>19</v>
      </c>
      <c r="C10" s="47">
        <v>8</v>
      </c>
      <c r="D10" s="47" t="s">
        <v>45</v>
      </c>
      <c r="E10" s="47"/>
      <c r="F10" s="47"/>
      <c r="G10" s="47"/>
      <c r="H10" s="47"/>
      <c r="I10" s="47" t="s">
        <v>78</v>
      </c>
      <c r="J10" s="47"/>
      <c r="K10" s="47"/>
      <c r="L10" s="47"/>
      <c r="M10" s="47"/>
    </row>
    <row r="11" spans="1:13" x14ac:dyDescent="0.2">
      <c r="A11" s="2" t="s">
        <v>117</v>
      </c>
      <c r="C11" s="47">
        <v>9</v>
      </c>
      <c r="D11" s="47" t="s">
        <v>539</v>
      </c>
      <c r="E11" s="47"/>
      <c r="F11" s="47"/>
      <c r="G11" s="47"/>
      <c r="H11" s="47"/>
      <c r="I11" s="47" t="s">
        <v>14</v>
      </c>
      <c r="J11" s="47"/>
      <c r="K11" s="47"/>
      <c r="L11" s="47"/>
      <c r="M11" s="47"/>
    </row>
    <row r="12" spans="1:13" x14ac:dyDescent="0.2">
      <c r="A12" s="2" t="s">
        <v>540</v>
      </c>
      <c r="C12" s="47">
        <v>10</v>
      </c>
      <c r="D12" s="47" t="s">
        <v>166</v>
      </c>
      <c r="E12" s="47"/>
      <c r="F12" s="47"/>
      <c r="G12" s="47"/>
      <c r="H12" s="47"/>
      <c r="I12" s="47" t="s">
        <v>32</v>
      </c>
      <c r="J12" s="47"/>
      <c r="K12" s="47"/>
      <c r="L12" s="47"/>
      <c r="M12" s="47"/>
    </row>
    <row r="13" spans="1:13" x14ac:dyDescent="0.2">
      <c r="A13" s="2" t="s">
        <v>541</v>
      </c>
      <c r="C13" s="47">
        <v>11</v>
      </c>
      <c r="D13" s="47" t="s">
        <v>85</v>
      </c>
      <c r="E13" s="47"/>
      <c r="F13" s="47"/>
      <c r="G13" s="47"/>
      <c r="H13" s="47"/>
      <c r="I13" s="47"/>
      <c r="J13" s="47"/>
      <c r="K13" s="47"/>
      <c r="L13" s="47"/>
      <c r="M13" s="47"/>
    </row>
    <row r="14" spans="1:13" x14ac:dyDescent="0.2">
      <c r="A14" s="2" t="s">
        <v>89</v>
      </c>
      <c r="C14" s="47">
        <v>12</v>
      </c>
      <c r="D14" s="47" t="s">
        <v>55</v>
      </c>
      <c r="E14" s="47"/>
      <c r="F14" s="47"/>
      <c r="G14" s="47"/>
      <c r="H14" s="47"/>
      <c r="I14" s="47"/>
      <c r="J14" s="47"/>
      <c r="K14" s="47"/>
      <c r="L14" s="47"/>
      <c r="M14" s="47"/>
    </row>
    <row r="15" spans="1:13" x14ac:dyDescent="0.2">
      <c r="C15" s="47">
        <v>13</v>
      </c>
      <c r="D15" s="47" t="s">
        <v>113</v>
      </c>
      <c r="E15" s="47"/>
      <c r="F15" s="47"/>
      <c r="G15" s="47"/>
      <c r="H15" s="47"/>
      <c r="I15" s="47"/>
      <c r="J15" s="47"/>
      <c r="K15" s="47"/>
      <c r="L15" s="47"/>
      <c r="M15" s="47"/>
    </row>
    <row r="16" spans="1:13" x14ac:dyDescent="0.2">
      <c r="A16" s="2" t="s">
        <v>542</v>
      </c>
      <c r="C16" s="47">
        <v>14</v>
      </c>
      <c r="D16" s="47" t="s">
        <v>29</v>
      </c>
      <c r="E16" s="47"/>
      <c r="F16" s="47"/>
      <c r="G16" s="47"/>
      <c r="H16" s="47"/>
      <c r="I16" s="47"/>
      <c r="J16" s="47"/>
      <c r="K16" s="47"/>
      <c r="L16" s="47"/>
      <c r="M16" s="47"/>
    </row>
    <row r="17" spans="1:13" x14ac:dyDescent="0.2">
      <c r="A17" s="2" t="s">
        <v>543</v>
      </c>
      <c r="C17" s="47">
        <v>15</v>
      </c>
      <c r="D17" s="47" t="s">
        <v>132</v>
      </c>
      <c r="E17" s="47"/>
      <c r="F17" s="47"/>
      <c r="G17" s="47"/>
      <c r="H17" s="47"/>
      <c r="I17" s="47"/>
      <c r="J17" s="47"/>
      <c r="K17" s="47"/>
      <c r="L17" s="47"/>
      <c r="M17" s="47"/>
    </row>
    <row r="18" spans="1:13" x14ac:dyDescent="0.2">
      <c r="A18" s="2" t="s">
        <v>520</v>
      </c>
      <c r="C18" s="47">
        <v>16</v>
      </c>
      <c r="D18" s="47" t="s">
        <v>221</v>
      </c>
      <c r="E18" s="47"/>
      <c r="F18" s="47"/>
      <c r="G18" s="47"/>
      <c r="H18" s="47"/>
      <c r="I18" s="47"/>
      <c r="J18" s="47"/>
      <c r="K18" s="47"/>
      <c r="L18" s="47"/>
      <c r="M18" s="47"/>
    </row>
    <row r="19" spans="1:13" x14ac:dyDescent="0.2">
      <c r="C19" s="47">
        <v>17</v>
      </c>
      <c r="D19" s="47" t="s">
        <v>194</v>
      </c>
      <c r="E19" s="47"/>
      <c r="F19" s="47"/>
      <c r="G19" s="47"/>
      <c r="H19" s="47"/>
      <c r="I19" s="47"/>
      <c r="J19" s="47"/>
      <c r="K19" s="47"/>
      <c r="L19" s="47"/>
      <c r="M19" s="47"/>
    </row>
    <row r="20" spans="1:13" x14ac:dyDescent="0.2">
      <c r="A20" s="2" t="s">
        <v>524</v>
      </c>
      <c r="C20" s="47">
        <v>18</v>
      </c>
      <c r="D20" s="47" t="s">
        <v>186</v>
      </c>
      <c r="E20" s="47"/>
      <c r="F20" s="47"/>
      <c r="G20" s="47"/>
      <c r="H20" s="47"/>
      <c r="I20" s="47"/>
      <c r="J20" s="47"/>
      <c r="K20" s="47"/>
      <c r="L20" s="47"/>
      <c r="M20" s="47"/>
    </row>
    <row r="21" spans="1:13" x14ac:dyDescent="0.2">
      <c r="A21" s="2" t="s">
        <v>25</v>
      </c>
      <c r="C21" s="47"/>
      <c r="D21" s="47"/>
      <c r="E21" s="47"/>
      <c r="F21" s="47"/>
      <c r="G21" s="47"/>
      <c r="H21" s="47"/>
      <c r="I21" s="47"/>
      <c r="J21" s="47"/>
      <c r="K21" s="47"/>
      <c r="L21" s="47"/>
      <c r="M21" s="47"/>
    </row>
    <row r="22" spans="1:13" x14ac:dyDescent="0.2">
      <c r="C22" s="47"/>
      <c r="D22" s="47"/>
      <c r="E22" s="47"/>
      <c r="F22" s="47"/>
      <c r="G22" s="47"/>
      <c r="H22" s="47"/>
      <c r="I22" s="47"/>
      <c r="J22" s="47"/>
      <c r="K22" s="47"/>
      <c r="L22" s="47"/>
      <c r="M22" s="47"/>
    </row>
    <row r="23" spans="1:13" x14ac:dyDescent="0.2">
      <c r="C23" s="47"/>
      <c r="D23" s="47"/>
      <c r="E23" s="47"/>
      <c r="F23" s="47"/>
      <c r="G23" s="47"/>
      <c r="H23" s="47"/>
      <c r="I23" s="47"/>
      <c r="J23" s="47"/>
      <c r="K23" s="47"/>
      <c r="L23" s="47"/>
      <c r="M23" s="47"/>
    </row>
    <row r="24" spans="1:13" x14ac:dyDescent="0.2">
      <c r="C24" s="47"/>
      <c r="D24" s="47"/>
      <c r="E24" s="47"/>
      <c r="F24" s="47"/>
      <c r="G24" s="47"/>
      <c r="H24" s="47"/>
      <c r="I24" s="47"/>
      <c r="J24" s="47"/>
      <c r="K24" s="47"/>
      <c r="L24" s="47"/>
      <c r="M24" s="47"/>
    </row>
    <row r="25" spans="1:13" x14ac:dyDescent="0.2">
      <c r="C25" s="47"/>
      <c r="D25" s="47"/>
      <c r="E25" s="47"/>
      <c r="F25" s="47"/>
      <c r="G25" s="47"/>
      <c r="H25" s="47"/>
      <c r="I25" s="47"/>
      <c r="J25" s="47"/>
      <c r="K25" s="47"/>
      <c r="L25" s="47"/>
      <c r="M25" s="47"/>
    </row>
    <row r="26" spans="1:13" x14ac:dyDescent="0.2">
      <c r="C26" s="47"/>
      <c r="D26" s="47"/>
      <c r="E26" s="47"/>
      <c r="F26" s="47"/>
      <c r="G26" s="47"/>
      <c r="H26" s="47"/>
      <c r="I26" s="47"/>
      <c r="J26" s="47"/>
      <c r="K26" s="47"/>
      <c r="L26" s="47"/>
      <c r="M26" s="47"/>
    </row>
    <row r="27" spans="1:13" x14ac:dyDescent="0.2">
      <c r="C27" s="47"/>
      <c r="D27" s="47"/>
      <c r="E27" s="47"/>
      <c r="F27" s="47"/>
      <c r="G27" s="47"/>
      <c r="H27" s="47"/>
      <c r="I27" s="47"/>
      <c r="J27" s="47"/>
      <c r="K27" s="47"/>
      <c r="L27" s="47"/>
      <c r="M27" s="47"/>
    </row>
    <row r="28" spans="1:13" x14ac:dyDescent="0.2">
      <c r="C28" s="47"/>
      <c r="D28" s="47"/>
      <c r="E28" s="47"/>
      <c r="F28" s="47"/>
      <c r="G28" s="47"/>
      <c r="H28" s="47"/>
      <c r="I28" s="47"/>
      <c r="J28" s="47"/>
      <c r="K28" s="47"/>
      <c r="L28" s="47"/>
      <c r="M28" s="47"/>
    </row>
    <row r="29" spans="1:13" x14ac:dyDescent="0.2">
      <c r="C29" s="47"/>
      <c r="D29" s="47"/>
      <c r="E29" s="47"/>
      <c r="F29" s="47"/>
      <c r="G29" s="47"/>
      <c r="H29" s="47"/>
      <c r="I29" s="47"/>
      <c r="J29" s="47"/>
      <c r="K29" s="47"/>
      <c r="L29" s="47"/>
      <c r="M29" s="4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2</vt:i4>
      </vt:variant>
    </vt:vector>
  </HeadingPairs>
  <TitlesOfParts>
    <vt:vector size="9" baseType="lpstr">
      <vt:lpstr>Matriz Calor Inherente</vt:lpstr>
      <vt:lpstr>Matriz Calor Residual</vt:lpstr>
      <vt:lpstr>V1</vt:lpstr>
      <vt:lpstr>V2</vt:lpstr>
      <vt:lpstr>Resultado de Evaluación Indepen</vt:lpstr>
      <vt:lpstr>Opciones Tratamiento</vt:lpstr>
      <vt:lpstr>Hoja1</vt:lpstr>
      <vt:lpstr>'V1'!Títulos_a_imprimir</vt:lpstr>
      <vt:lpstr>'V2'!Títulos_a_imprimir</vt:lpstr>
    </vt:vector>
  </TitlesOfParts>
  <Manager/>
  <Company>Hewlett-Packard</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Carol Alexandra Campos Vieda</dc:creator>
  <cp:keywords/>
  <dc:description/>
  <cp:lastModifiedBy>Luis Eduardo Vanegas Bolaños</cp:lastModifiedBy>
  <cp:revision/>
  <cp:lastPrinted>2024-09-13T19:57:19Z</cp:lastPrinted>
  <dcterms:created xsi:type="dcterms:W3CDTF">2020-03-24T23:12:47Z</dcterms:created>
  <dcterms:modified xsi:type="dcterms:W3CDTF">2024-09-13T20:29:20Z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1299739c-ad3d-4908-806e-4d91151a6e13_Enabled">
    <vt:lpwstr>true</vt:lpwstr>
  </property>
  <property fmtid="{D5CDD505-2E9C-101B-9397-08002B2CF9AE}" pid="3" name="MSIP_Label_1299739c-ad3d-4908-806e-4d91151a6e13_SetDate">
    <vt:lpwstr>2022-11-21T15:02:05Z</vt:lpwstr>
  </property>
  <property fmtid="{D5CDD505-2E9C-101B-9397-08002B2CF9AE}" pid="4" name="MSIP_Label_1299739c-ad3d-4908-806e-4d91151a6e13_Method">
    <vt:lpwstr>Standard</vt:lpwstr>
  </property>
  <property fmtid="{D5CDD505-2E9C-101B-9397-08002B2CF9AE}" pid="5" name="MSIP_Label_1299739c-ad3d-4908-806e-4d91151a6e13_Name">
    <vt:lpwstr>All Employees (Unrestricted)</vt:lpwstr>
  </property>
  <property fmtid="{D5CDD505-2E9C-101B-9397-08002B2CF9AE}" pid="6" name="MSIP_Label_1299739c-ad3d-4908-806e-4d91151a6e13_SiteId">
    <vt:lpwstr>cbc2c381-2f2e-4d93-91d1-506c9316ace7</vt:lpwstr>
  </property>
  <property fmtid="{D5CDD505-2E9C-101B-9397-08002B2CF9AE}" pid="7" name="MSIP_Label_1299739c-ad3d-4908-806e-4d91151a6e13_ActionId">
    <vt:lpwstr>0a9216dc-86e8-45b5-bd7e-000299178c1a</vt:lpwstr>
  </property>
  <property fmtid="{D5CDD505-2E9C-101B-9397-08002B2CF9AE}" pid="8" name="MSIP_Label_1299739c-ad3d-4908-806e-4d91151a6e13_ContentBits">
    <vt:lpwstr>0</vt:lpwstr>
  </property>
</Properties>
</file>