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dpinzon\Downloads\PAI Rocío\"/>
    </mc:Choice>
  </mc:AlternateContent>
  <xr:revisionPtr revIDLastSave="0" documentId="13_ncr:1_{57ABC2CC-822A-4A52-ADB8-4B6F873D2EE5}" xr6:coauthVersionLast="47" xr6:coauthVersionMax="47" xr10:uidLastSave="{00000000-0000-0000-0000-000000000000}"/>
  <bookViews>
    <workbookView xWindow="-28920" yWindow="-6780" windowWidth="29040" windowHeight="15720" firstSheet="1" activeTab="1" xr2:uid="{00000000-000D-0000-FFFF-FFFF00000000}"/>
  </bookViews>
  <sheets>
    <sheet name="Instrucciones" sheetId="8" r:id="rId1"/>
    <sheet name="PAI" sheetId="1" r:id="rId2"/>
    <sheet name="Hoja2" sheetId="12" r:id="rId3"/>
    <sheet name="Hoja1" sheetId="11" r:id="rId4"/>
    <sheet name="Avance" sheetId="9" r:id="rId5"/>
    <sheet name="Gestión" sheetId="10" state="hidden" r:id="rId6"/>
    <sheet name="Datos" sheetId="2" state="hidden" r:id="rId7"/>
  </sheets>
  <externalReferences>
    <externalReference r:id="rId8"/>
  </externalReferences>
  <definedNames>
    <definedName name="_xlnm._FilterDatabase" localSheetId="1" hidden="1">PAI!$A$7:$U$73</definedName>
    <definedName name="a">#REF!</definedName>
    <definedName name="ads">#REF!</definedName>
    <definedName name="as">#REF!</definedName>
    <definedName name="asq">#REF!</definedName>
    <definedName name="asw">#REF!</definedName>
    <definedName name="asz">#REF!</definedName>
    <definedName name="Dimensión">Datos!$B$11:$B$15</definedName>
    <definedName name="Iniciativas_Objetivo1">Tabla6[Iniciativas_Objetivo1]</definedName>
    <definedName name="Iniciativas_Objetivo10">Datos!$N$11:$N$11</definedName>
    <definedName name="Iniciativas_Objetivo11">Datos!$O$11:$O$11</definedName>
    <definedName name="Iniciativas_Objetivo12">Datos!$P$11:$P$12</definedName>
    <definedName name="Iniciativas_Objetivo13">Datos!$Q$11:$Q$28</definedName>
    <definedName name="Iniciativas_Objetivo2">Tabla7[Iniciativas_Objetivo2]</definedName>
    <definedName name="Iniciativas_Objetivo3">Tabla3[Iniciativas_Objetivo3]</definedName>
    <definedName name="Iniciativas_Objetivo4">Tabla4[Iniciativas_Objetivo4]</definedName>
    <definedName name="Iniciativas_Objetivo5">Tabla5[Iniciativas_Objetivo5]</definedName>
    <definedName name="Iniciativas_Objetivo6">Datos!$J$11:$J$12</definedName>
    <definedName name="Iniciativas_Objetivo7">Datos!$K$11:$K$11</definedName>
    <definedName name="Iniciativas_Objetivo8">Datos!$L$11:$L$13</definedName>
    <definedName name="Iniciativas_Objetivo9">Datos!$M$11:$M$14</definedName>
    <definedName name="O">#REF!</definedName>
    <definedName name="Objetivos_Estratégicos">Datos!$C$11:$C$37</definedName>
    <definedName name="q">#REF!</definedName>
    <definedName name="s">#REF!</definedName>
    <definedName name="w">#REF!</definedName>
    <definedName name="z">#REF!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66" i="12" l="1"/>
  <c r="B65" i="12"/>
  <c r="B64" i="12"/>
  <c r="B63" i="12"/>
  <c r="B62" i="12"/>
  <c r="B61" i="12"/>
  <c r="B60" i="12"/>
  <c r="B59" i="12"/>
  <c r="B58" i="12"/>
  <c r="B57" i="12"/>
  <c r="B56" i="12"/>
  <c r="B55" i="12"/>
  <c r="B54" i="12"/>
  <c r="B53" i="12"/>
  <c r="B52" i="12"/>
  <c r="B51" i="12"/>
  <c r="B50" i="12"/>
  <c r="B49" i="12"/>
  <c r="B48" i="12"/>
  <c r="B47" i="12"/>
  <c r="B46" i="12"/>
  <c r="B45" i="12"/>
  <c r="B44" i="12"/>
  <c r="B43" i="12"/>
  <c r="B42" i="12"/>
  <c r="B41" i="12"/>
  <c r="B40" i="12"/>
  <c r="B39" i="12"/>
  <c r="B38" i="12"/>
  <c r="B37" i="12"/>
  <c r="B36" i="12"/>
  <c r="B35" i="12"/>
  <c r="B34" i="12"/>
  <c r="B33" i="12"/>
  <c r="B32" i="12"/>
  <c r="B31" i="12"/>
  <c r="B30" i="12"/>
  <c r="B29" i="12"/>
  <c r="B28" i="12"/>
  <c r="B27" i="12"/>
  <c r="B26" i="12"/>
  <c r="B25" i="12"/>
  <c r="B24" i="12"/>
  <c r="B23" i="12"/>
  <c r="B22" i="12"/>
  <c r="B21" i="12"/>
  <c r="B20" i="12"/>
  <c r="B19" i="12"/>
  <c r="B18" i="12"/>
  <c r="B17" i="12"/>
  <c r="B16" i="12"/>
  <c r="B15" i="12"/>
  <c r="B14" i="12"/>
  <c r="B13" i="12"/>
  <c r="B12" i="12"/>
  <c r="B11" i="12"/>
  <c r="B10" i="12"/>
  <c r="B9" i="12"/>
  <c r="B8" i="12"/>
  <c r="B7" i="12"/>
  <c r="B6" i="12"/>
  <c r="B5" i="12"/>
  <c r="B4" i="12"/>
  <c r="B3" i="12"/>
  <c r="B2" i="12"/>
  <c r="B1" i="12"/>
  <c r="B14" i="11" a="1"/>
  <c r="B14" i="11" s="1"/>
  <c r="B2" i="11" a="1"/>
  <c r="B2" i="11" s="1"/>
  <c r="Q29" i="1"/>
  <c r="Q24" i="1"/>
  <c r="Q9" i="1"/>
  <c r="E4" i="9"/>
  <c r="E5" i="9"/>
  <c r="E6" i="9"/>
  <c r="E7" i="9"/>
  <c r="E8" i="9"/>
  <c r="E10" i="9"/>
  <c r="E11" i="9"/>
  <c r="E12" i="9"/>
  <c r="E13" i="9"/>
  <c r="E14" i="9"/>
  <c r="E15" i="9"/>
  <c r="E16" i="9"/>
  <c r="E17" i="9"/>
  <c r="E18" i="9"/>
  <c r="E19" i="9"/>
  <c r="E20" i="9"/>
  <c r="E21" i="9"/>
  <c r="E22" i="9"/>
  <c r="E23" i="9"/>
  <c r="E24" i="9"/>
  <c r="E25" i="9"/>
  <c r="E26" i="9"/>
  <c r="E27" i="9"/>
  <c r="E3" i="9"/>
  <c r="D5" i="9"/>
  <c r="D7" i="9"/>
  <c r="B1" i="10" a="1"/>
  <c r="B1" i="10" s="1"/>
  <c r="A1" i="10" a="1"/>
  <c r="A1" i="10" s="1"/>
  <c r="G14" i="9" s="1"/>
  <c r="C7" i="11" l="1"/>
  <c r="A18" i="11"/>
  <c r="C18" i="11" s="1"/>
  <c r="C8" i="11"/>
  <c r="A19" i="11"/>
  <c r="C19" i="11" s="1"/>
  <c r="A20" i="11"/>
  <c r="C20" i="11" s="1"/>
  <c r="A21" i="11"/>
  <c r="C21" i="11" s="1"/>
  <c r="A22" i="11"/>
  <c r="C22" i="11" s="1"/>
  <c r="A23" i="11"/>
  <c r="C23" i="11" s="1"/>
  <c r="A24" i="11"/>
  <c r="C24" i="11" s="1"/>
  <c r="A25" i="11"/>
  <c r="C25" i="11" s="1"/>
  <c r="A26" i="11"/>
  <c r="C26" i="11" s="1"/>
  <c r="C4" i="11"/>
  <c r="A27" i="11"/>
  <c r="C27" i="11" s="1"/>
  <c r="C5" i="11"/>
  <c r="A16" i="11"/>
  <c r="C16" i="11" s="1"/>
  <c r="A28" i="11"/>
  <c r="C28" i="11" s="1"/>
  <c r="C6" i="11"/>
  <c r="A17" i="11"/>
  <c r="C17" i="11" s="1"/>
  <c r="C27" i="9"/>
  <c r="F16" i="9"/>
  <c r="C22" i="9"/>
  <c r="C21" i="9"/>
  <c r="C9" i="9"/>
  <c r="F24" i="9"/>
  <c r="F12" i="9"/>
  <c r="G25" i="9"/>
  <c r="G13" i="9"/>
  <c r="F3" i="9"/>
  <c r="C20" i="9"/>
  <c r="C8" i="9"/>
  <c r="F23" i="9"/>
  <c r="F11" i="9"/>
  <c r="G24" i="9"/>
  <c r="G12" i="9"/>
  <c r="C3" i="9"/>
  <c r="F4" i="9"/>
  <c r="C19" i="9"/>
  <c r="C7" i="9"/>
  <c r="F22" i="9"/>
  <c r="F10" i="9"/>
  <c r="G23" i="9"/>
  <c r="G11" i="9"/>
  <c r="C18" i="9"/>
  <c r="C6" i="9"/>
  <c r="F21" i="9"/>
  <c r="F9" i="9"/>
  <c r="G22" i="9"/>
  <c r="G10" i="9"/>
  <c r="C17" i="9"/>
  <c r="C5" i="9"/>
  <c r="F20" i="9"/>
  <c r="F8" i="9"/>
  <c r="G21" i="9"/>
  <c r="G9" i="9"/>
  <c r="C4" i="9"/>
  <c r="F19" i="9"/>
  <c r="F7" i="9"/>
  <c r="G20" i="9"/>
  <c r="G8" i="9"/>
  <c r="C15" i="9"/>
  <c r="F18" i="9"/>
  <c r="F6" i="9"/>
  <c r="G19" i="9"/>
  <c r="G7" i="9"/>
  <c r="C14" i="9"/>
  <c r="F17" i="9"/>
  <c r="F5" i="9"/>
  <c r="G18" i="9"/>
  <c r="G6" i="9"/>
  <c r="G5" i="9"/>
  <c r="C26" i="9"/>
  <c r="C13" i="9"/>
  <c r="G17" i="9"/>
  <c r="C24" i="9"/>
  <c r="C12" i="9"/>
  <c r="F27" i="9"/>
  <c r="F15" i="9"/>
  <c r="G3" i="9"/>
  <c r="G16" i="9"/>
  <c r="G4" i="9"/>
  <c r="C16" i="9"/>
  <c r="C25" i="9"/>
  <c r="C23" i="9"/>
  <c r="C11" i="9"/>
  <c r="F26" i="9"/>
  <c r="F14" i="9"/>
  <c r="G27" i="9"/>
  <c r="G15" i="9"/>
  <c r="C10" i="9"/>
  <c r="F25" i="9"/>
  <c r="F13" i="9"/>
  <c r="G26" i="9"/>
  <c r="B4" i="9"/>
  <c r="B5" i="9"/>
  <c r="H5" i="9" s="1"/>
  <c r="B6" i="9"/>
  <c r="B7" i="9"/>
  <c r="H7" i="9" s="1"/>
  <c r="B8" i="9"/>
  <c r="B9" i="9"/>
  <c r="B10" i="9"/>
  <c r="B11" i="9"/>
  <c r="B12" i="9"/>
  <c r="B13" i="9"/>
  <c r="B14" i="9"/>
  <c r="B15" i="9"/>
  <c r="B16" i="9"/>
  <c r="B17" i="9"/>
  <c r="B18" i="9"/>
  <c r="B19" i="9"/>
  <c r="B20" i="9"/>
  <c r="B21" i="9"/>
  <c r="B22" i="9"/>
  <c r="B23" i="9"/>
  <c r="B24" i="9"/>
  <c r="B25" i="9"/>
  <c r="B26" i="9"/>
  <c r="B27" i="9"/>
  <c r="B3" i="9"/>
  <c r="I12" i="9" l="1"/>
  <c r="I24" i="9"/>
  <c r="I10" i="9"/>
  <c r="I16" i="9"/>
  <c r="I23" i="9"/>
  <c r="I3" i="9"/>
  <c r="I9" i="9"/>
  <c r="I11" i="9"/>
  <c r="I25" i="9"/>
  <c r="I8" i="9"/>
  <c r="I14" i="9"/>
  <c r="I20" i="9"/>
  <c r="I5" i="9"/>
  <c r="I7" i="9"/>
  <c r="I17" i="9"/>
  <c r="I19" i="9"/>
  <c r="I13" i="9"/>
  <c r="I15" i="9"/>
  <c r="I26" i="9"/>
  <c r="I21" i="9"/>
  <c r="I22" i="9"/>
  <c r="I6" i="9"/>
  <c r="I4" i="9"/>
  <c r="I18" i="9"/>
  <c r="I27" i="9"/>
  <c r="E9" i="9" l="1"/>
  <c r="D22" i="9"/>
  <c r="H22" i="9" s="1"/>
  <c r="D8" i="9"/>
  <c r="H8" i="9" s="1"/>
  <c r="D10" i="9"/>
  <c r="H10" i="9" s="1"/>
  <c r="D15" i="9"/>
  <c r="H15" i="9" s="1"/>
  <c r="D23" i="9"/>
  <c r="H23" i="9" s="1"/>
  <c r="D3" i="9"/>
  <c r="H3" i="9" s="1"/>
  <c r="D25" i="9" l="1"/>
  <c r="H25" i="9" s="1"/>
  <c r="D19" i="9"/>
  <c r="H19" i="9" s="1"/>
  <c r="D27" i="9"/>
  <c r="H27" i="9" s="1"/>
  <c r="D6" i="9"/>
  <c r="H6" i="9" s="1"/>
  <c r="D4" i="9"/>
  <c r="H4" i="9" s="1"/>
  <c r="D18" i="9"/>
  <c r="H18" i="9" s="1"/>
  <c r="D26" i="9"/>
  <c r="H26" i="9" s="1"/>
  <c r="D14" i="9"/>
  <c r="H14" i="9" s="1"/>
  <c r="D17" i="9"/>
  <c r="H17" i="9" s="1"/>
  <c r="D12" i="9"/>
  <c r="H12" i="9" s="1"/>
  <c r="D11" i="9"/>
  <c r="H11" i="9" s="1"/>
  <c r="D20" i="9"/>
  <c r="H20" i="9" s="1"/>
  <c r="D24" i="9"/>
  <c r="H24" i="9" s="1"/>
  <c r="D21" i="9"/>
  <c r="H21" i="9" s="1"/>
  <c r="D16" i="9"/>
  <c r="H16" i="9" s="1"/>
  <c r="D9" i="9"/>
  <c r="H9" i="9" s="1"/>
  <c r="D13" i="9"/>
  <c r="H13" i="9"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<sst xmlns="http://schemas.openxmlformats.org/spreadsheetml/2006/main" count="1368" uniqueCount="608">
  <si>
    <t>FORMATO SEGUIMIENTO PLAN DE ACCIÓN INSTITUCIONAL
PROCESO DIRECCIONAMIENTO ESTRATÉGICO</t>
  </si>
  <si>
    <r>
      <rPr>
        <b/>
        <sz val="11"/>
        <color theme="1"/>
        <rFont val="Arial"/>
        <family val="2"/>
      </rPr>
      <t>Código:</t>
    </r>
    <r>
      <rPr>
        <sz val="11"/>
        <color theme="1"/>
        <rFont val="Arial"/>
        <family val="2"/>
      </rPr>
      <t xml:space="preserve"> FO-DE-029
</t>
    </r>
    <r>
      <rPr>
        <b/>
        <sz val="11"/>
        <color theme="1"/>
        <rFont val="Arial"/>
        <family val="2"/>
      </rPr>
      <t>Versión No.:</t>
    </r>
    <r>
      <rPr>
        <sz val="11"/>
        <color theme="1"/>
        <rFont val="Arial"/>
        <family val="2"/>
      </rPr>
      <t xml:space="preserve"> 05
</t>
    </r>
    <r>
      <rPr>
        <b/>
        <sz val="11"/>
        <color theme="1"/>
        <rFont val="Arial"/>
        <family val="2"/>
      </rPr>
      <t xml:space="preserve">Vigencia desde: </t>
    </r>
    <r>
      <rPr>
        <sz val="11"/>
        <color theme="1"/>
        <rFont val="Arial"/>
        <family val="2"/>
      </rPr>
      <t>10-01-2025</t>
    </r>
  </si>
  <si>
    <t>INSTRUCTIVO PLAN DE ACCIÓN INSTITUCIONAL (PAI)</t>
  </si>
  <si>
    <t>Pestaña "PAI"</t>
  </si>
  <si>
    <t>Campo</t>
  </si>
  <si>
    <t>Conceptualización o explicación del campo</t>
  </si>
  <si>
    <t>Instrucción de diligenciamiento</t>
  </si>
  <si>
    <t>Numerador</t>
  </si>
  <si>
    <t>Corresponde a la parte superior de la fracción o fórmula, y responde al estado de avance del indicador analizado.</t>
  </si>
  <si>
    <r>
      <t xml:space="preserve">Diligencie de manera </t>
    </r>
    <r>
      <rPr>
        <b/>
        <sz val="11"/>
        <color theme="1"/>
        <rFont val="Arial"/>
        <family val="2"/>
      </rPr>
      <t>númerica y acumulada</t>
    </r>
    <r>
      <rPr>
        <sz val="11"/>
        <color theme="1"/>
        <rFont val="Arial"/>
        <family val="2"/>
      </rPr>
      <t xml:space="preserve"> el estado de avance de la actividad de acuerdo con lo descrito en la parte superior de la fórmula (Numerador). 
En caso que no se haya avanzado en la actividad, escriba el número cero y no deje vacío el campo.
Este campo es de</t>
    </r>
    <r>
      <rPr>
        <b/>
        <sz val="11"/>
        <color theme="1"/>
        <rFont val="Arial"/>
        <family val="2"/>
      </rPr>
      <t xml:space="preserve"> obligatorio diligenciamiento</t>
    </r>
    <r>
      <rPr>
        <sz val="11"/>
        <color theme="1"/>
        <rFont val="Arial"/>
        <family val="2"/>
      </rPr>
      <t>.</t>
    </r>
  </si>
  <si>
    <t>Denominador</t>
  </si>
  <si>
    <t>Es la parte inferior de la fracción o fórmula, y corresponde al universo o meta sobre la cual se realizará la medición del indicador o actividad.</t>
  </si>
  <si>
    <r>
      <t xml:space="preserve">En este espacio diligencie de manera </t>
    </r>
    <r>
      <rPr>
        <b/>
        <sz val="11"/>
        <color theme="1"/>
        <rFont val="Arial"/>
        <family val="2"/>
      </rPr>
      <t>númerica y acumulada</t>
    </r>
    <r>
      <rPr>
        <sz val="11"/>
        <color theme="1"/>
        <rFont val="Arial"/>
        <family val="2"/>
      </rPr>
      <t xml:space="preserve"> la meta anual de la actividad o el valor del universo sobre el cual se realizará la medición de la actividad de acuerdo con lo descrito en la parte inferior de la fórmula (Denominador). 
No deje el campo en vacío. Este campo es de </t>
    </r>
    <r>
      <rPr>
        <b/>
        <sz val="11"/>
        <color theme="1"/>
        <rFont val="Arial"/>
        <family val="2"/>
      </rPr>
      <t>obligatorio diligenciamiento.</t>
    </r>
  </si>
  <si>
    <t>Cumplimiento del indicador en el año</t>
  </si>
  <si>
    <t>Es el resultado de aplicar la fórmula del indicador, el cual indica a nivel porcentual (%) el grado de avance o cumplimiento acumulado de la actividad en el año, a corte del periodo analizado y con base en la meta establecida.</t>
  </si>
  <si>
    <t>Este campo es automático, por lo que no debe diligenciarlo o modificarlo.</t>
  </si>
  <si>
    <t>% Meta TX</t>
  </si>
  <si>
    <r>
      <t xml:space="preserve">Pertenece al porcentaje (%) asignado o programado a cada corte de seguimiento trimestral como indicativo del porcentaje esperado en el estado de avance de las actividades formuladas. 
Teniendo en cuenta que cada seguimiento se realiza con una frecuencia trimestral y que en cada año se realizan cuatro (4) seguimientos, se distribuye el 100% esperado para la vigencia en partes iguales del 25%. Como los seguimientos son acumulados, el porcentaje asignado a cada corte de seguimiento trimestral son los siguientes:
* </t>
    </r>
    <r>
      <rPr>
        <b/>
        <sz val="11"/>
        <rFont val="Arial"/>
        <family val="2"/>
      </rPr>
      <t>A corte del trimestre No. 1</t>
    </r>
    <r>
      <rPr>
        <sz val="11"/>
        <rFont val="Arial"/>
        <family val="2"/>
      </rPr>
      <t xml:space="preserve"> </t>
    </r>
    <r>
      <rPr>
        <b/>
        <sz val="11"/>
        <rFont val="Arial"/>
        <family val="2"/>
      </rPr>
      <t>(T1)</t>
    </r>
    <r>
      <rPr>
        <sz val="11"/>
        <rFont val="Arial"/>
        <family val="2"/>
      </rPr>
      <t xml:space="preserve"> comprendido entre enero y marzo </t>
    </r>
    <r>
      <rPr>
        <b/>
        <sz val="11"/>
        <rFont val="Arial"/>
        <family val="2"/>
      </rPr>
      <t>la meta es del 25%.</t>
    </r>
    <r>
      <rPr>
        <sz val="11"/>
        <rFont val="Arial"/>
        <family val="2"/>
      </rPr>
      <t xml:space="preserve">
* </t>
    </r>
    <r>
      <rPr>
        <b/>
        <sz val="11"/>
        <rFont val="Arial"/>
        <family val="2"/>
      </rPr>
      <t xml:space="preserve">A corte del trimestre No. 2 (T2) </t>
    </r>
    <r>
      <rPr>
        <sz val="11"/>
        <rFont val="Arial"/>
        <family val="2"/>
      </rPr>
      <t xml:space="preserve">comprendido entre enero y junio </t>
    </r>
    <r>
      <rPr>
        <b/>
        <sz val="11"/>
        <rFont val="Arial"/>
        <family val="2"/>
      </rPr>
      <t>la meta es del 50%.</t>
    </r>
    <r>
      <rPr>
        <sz val="11"/>
        <rFont val="Arial"/>
        <family val="2"/>
      </rPr>
      <t xml:space="preserve">
* </t>
    </r>
    <r>
      <rPr>
        <b/>
        <sz val="11"/>
        <rFont val="Arial"/>
        <family val="2"/>
      </rPr>
      <t>A corte del trimestre No. 3 (T3)</t>
    </r>
    <r>
      <rPr>
        <sz val="11"/>
        <rFont val="Arial"/>
        <family val="2"/>
      </rPr>
      <t xml:space="preserve"> comprendido entre enero y septiembre </t>
    </r>
    <r>
      <rPr>
        <b/>
        <sz val="11"/>
        <rFont val="Arial"/>
        <family val="2"/>
      </rPr>
      <t>la meta es del 75%.</t>
    </r>
    <r>
      <rPr>
        <sz val="11"/>
        <rFont val="Arial"/>
        <family val="2"/>
      </rPr>
      <t xml:space="preserve">
* </t>
    </r>
    <r>
      <rPr>
        <b/>
        <sz val="11"/>
        <rFont val="Arial"/>
        <family val="2"/>
      </rPr>
      <t>A corte del trimestre No. 4 (T4)</t>
    </r>
    <r>
      <rPr>
        <sz val="11"/>
        <rFont val="Arial"/>
        <family val="2"/>
      </rPr>
      <t xml:space="preserve"> comprendido entre enero y diciembre de cada anualidad </t>
    </r>
    <r>
      <rPr>
        <b/>
        <sz val="11"/>
        <rFont val="Arial"/>
        <family val="2"/>
      </rPr>
      <t>la meta es del 100%.</t>
    </r>
  </si>
  <si>
    <t xml:space="preserve">Este campo está predefinido de acuerdo con el corte de seguimiento, es decir, si es el seguimiento a corte del primer trimestre, este valor será del 25%; si es a corte del segundo trimestre será del 50%; si es a corte del tercer trimestre será del 75% y si a corte del cuarto trimestre este valor será del 100%.  
Este dato será registrado por parte de la Dirección de Planeación y Prospectiva, por lo cual no debe modificar este dato. </t>
  </si>
  <si>
    <t>Cumplimiento del indicador a corte del trimestre evaluado</t>
  </si>
  <si>
    <r>
      <t xml:space="preserve">Complete al cumplimiento del indicador con relación al porcentaje (%) asignado o programado a cada corte trimestral (T1, T2, T3 y T4). Este resultado indica si los resultados de avance obtenidos en cada actividad o indicador tienen un buen o mal comportamiento de rendimiento en función del tiempo, es decir, si hay un atraso con los resultados que debería llevar al corte de seguimiento analizado o si por lo contrario hay resultados oportunos y eficientes en función del tiempo.
Este cumplimiento representa una alerta para saber si se tiene un buen desempeño en función del tiempo así:
* Si el resultado del indicador es </t>
    </r>
    <r>
      <rPr>
        <b/>
        <sz val="11"/>
        <rFont val="Arial"/>
        <family val="2"/>
      </rPr>
      <t>inferior al 70%</t>
    </r>
    <r>
      <rPr>
        <sz val="11"/>
        <rFont val="Arial"/>
        <family val="2"/>
      </rPr>
      <t xml:space="preserve">, el </t>
    </r>
    <r>
      <rPr>
        <b/>
        <sz val="11"/>
        <rFont val="Arial"/>
        <family val="2"/>
      </rPr>
      <t>rendimiento</t>
    </r>
    <r>
      <rPr>
        <sz val="11"/>
        <rFont val="Arial"/>
        <family val="2"/>
      </rPr>
      <t xml:space="preserve"> de los resultados de las actividades </t>
    </r>
    <r>
      <rPr>
        <b/>
        <sz val="11"/>
        <rFont val="Arial"/>
        <family val="2"/>
      </rPr>
      <t>no es óptimo.</t>
    </r>
    <r>
      <rPr>
        <sz val="11"/>
        <rFont val="Arial"/>
        <family val="2"/>
      </rPr>
      <t xml:space="preserve">
* Si el resultado del indicador se encuentra </t>
    </r>
    <r>
      <rPr>
        <b/>
        <sz val="11"/>
        <rFont val="Arial"/>
        <family val="2"/>
      </rPr>
      <t>entre un 70% y 79%</t>
    </r>
    <r>
      <rPr>
        <sz val="11"/>
        <rFont val="Arial"/>
        <family val="2"/>
      </rPr>
      <t xml:space="preserve">, el </t>
    </r>
    <r>
      <rPr>
        <b/>
        <sz val="11"/>
        <rFont val="Arial"/>
        <family val="2"/>
      </rPr>
      <t>rendimiento</t>
    </r>
    <r>
      <rPr>
        <sz val="11"/>
        <rFont val="Arial"/>
        <family val="2"/>
      </rPr>
      <t xml:space="preserve"> de la actividad es </t>
    </r>
    <r>
      <rPr>
        <b/>
        <sz val="11"/>
        <rFont val="Arial"/>
        <family val="2"/>
      </rPr>
      <t>promedio</t>
    </r>
    <r>
      <rPr>
        <sz val="11"/>
        <rFont val="Arial"/>
        <family val="2"/>
      </rPr>
      <t>.
* Si el resultado del indicador es</t>
    </r>
    <r>
      <rPr>
        <b/>
        <sz val="11"/>
        <rFont val="Arial"/>
        <family val="2"/>
      </rPr>
      <t xml:space="preserve"> igual o superior del 80%</t>
    </r>
    <r>
      <rPr>
        <sz val="11"/>
        <rFont val="Arial"/>
        <family val="2"/>
      </rPr>
      <t xml:space="preserve">, el rendimiento de los </t>
    </r>
    <r>
      <rPr>
        <b/>
        <sz val="11"/>
        <rFont val="Arial"/>
        <family val="2"/>
      </rPr>
      <t>resultados</t>
    </r>
    <r>
      <rPr>
        <sz val="11"/>
        <rFont val="Arial"/>
        <family val="2"/>
      </rPr>
      <t xml:space="preserve"> de la actividad son </t>
    </r>
    <r>
      <rPr>
        <b/>
        <sz val="11"/>
        <rFont val="Arial"/>
        <family val="2"/>
      </rPr>
      <t>óptimos</t>
    </r>
    <r>
      <rPr>
        <sz val="11"/>
        <rFont val="Arial"/>
        <family val="2"/>
      </rPr>
      <t>.</t>
    </r>
  </si>
  <si>
    <t>Análisis del indicador</t>
  </si>
  <si>
    <t>Concierne a la explicación de los resultados obtenidos en cada indicador, en donde se expone de manera cualitativa información clave y complementaria para mayor entendimiento del avance de cada actividad, fortalezas o logros obtenidos con la actividad ejecutada, o limitantes que se han tenido para tener un buen desempeño en la ejecución de la actividad, a fin de tomar decisiones preventivas o correctivas a nivel estratégico.</t>
  </si>
  <si>
    <r>
      <t xml:space="preserve">Explique el resultado del indicador de manera cualitativa brindado información clave y complementaria que explique dicho resultado; fortalezas o logros obtenidos con la actividad ejecutada, o limitantes que no han permitido un buen desempeño de la actividad. 
En caso que la actividad no haya iniciado, explique las razones por las cuales no se ha ejecutado la actividad.
Este campo es de </t>
    </r>
    <r>
      <rPr>
        <b/>
        <sz val="11"/>
        <color theme="1"/>
        <rFont val="Arial"/>
        <family val="2"/>
      </rPr>
      <t>obligatorio diligenciamiento.</t>
    </r>
  </si>
  <si>
    <t>Observaciones</t>
  </si>
  <si>
    <t>Es el espacio contemplado para establecer acciones de mejora en los casos que el cumplimiento del indicador a corte del trimestre evaluado sea inferior al 70%, es decir, su rendimiento de resultados en función del tiempo no es óptimo.
Estos insumos son socializados al Comité Directivo a fin de que conozcan las razones de indicadores con bajo desempeño y validar y aprobar solicitudes de cambios al Plan de Acción Institucional.</t>
  </si>
  <si>
    <t>Si el indicador a corte del trimestre evaluado (Columna S) presenta un cumplimiento menor al 70% indique las actividades que se realizarán para cumplir la meta establecida y mejorar el desempeño del indicador.
Adicionalmente y en caso de identificar necesidades de modificación o eliminación al indicador, por favor registre la solicitud en este espacio, junto con la respectiva justificación y propuesta en caso de ser necesario.</t>
  </si>
  <si>
    <r>
      <rPr>
        <b/>
        <sz val="12"/>
        <color theme="1"/>
        <rFont val="Arial"/>
        <family val="2"/>
      </rPr>
      <t xml:space="preserve">Código: </t>
    </r>
    <r>
      <rPr>
        <sz val="12"/>
        <color theme="1"/>
        <rFont val="Arial"/>
        <family val="2"/>
      </rPr>
      <t xml:space="preserve">FO-DE-029
</t>
    </r>
    <r>
      <rPr>
        <b/>
        <sz val="12"/>
        <color theme="1"/>
        <rFont val="Arial"/>
        <family val="2"/>
      </rPr>
      <t>Versión No.:</t>
    </r>
    <r>
      <rPr>
        <sz val="12"/>
        <color theme="1"/>
        <rFont val="Arial"/>
        <family val="2"/>
      </rPr>
      <t xml:space="preserve"> 05
</t>
    </r>
    <r>
      <rPr>
        <b/>
        <sz val="12"/>
        <color theme="1"/>
        <rFont val="Arial"/>
        <family val="2"/>
      </rPr>
      <t>Vigencia desde:</t>
    </r>
    <r>
      <rPr>
        <sz val="12"/>
        <color theme="1"/>
        <rFont val="Arial"/>
        <family val="2"/>
      </rPr>
      <t xml:space="preserve"> 10 – 01 – 2025</t>
    </r>
  </si>
  <si>
    <r>
      <t xml:space="preserve">PLAN DE ACCIÓN INSTITUCIONAL (PAI)
</t>
    </r>
    <r>
      <rPr>
        <b/>
        <sz val="12"/>
        <color theme="0"/>
        <rFont val="Arial"/>
        <family val="2"/>
      </rPr>
      <t>SOCIEDAD DE ACTIVOS ESPECIALES S.A.S.</t>
    </r>
  </si>
  <si>
    <t>Alineación estratégica y táctica</t>
  </si>
  <si>
    <t>Alineación Operativa</t>
  </si>
  <si>
    <t>Clasificación de indicadores</t>
  </si>
  <si>
    <t>Información complementaria del indicador</t>
  </si>
  <si>
    <t>Seguimiento cuantitativo del indicador</t>
  </si>
  <si>
    <t>Alerta de desempeño al corte evaluado</t>
  </si>
  <si>
    <t>Análisis cualitativo del indicador</t>
  </si>
  <si>
    <t>ID</t>
  </si>
  <si>
    <t>Dimensión</t>
  </si>
  <si>
    <t>Objetivos estratégicos</t>
  </si>
  <si>
    <t>Iniciativas</t>
  </si>
  <si>
    <t>Acciones</t>
  </si>
  <si>
    <t>Proceso</t>
  </si>
  <si>
    <t xml:space="preserve">Área responsable de la ejecución </t>
  </si>
  <si>
    <t>Nombre del indicador</t>
  </si>
  <si>
    <t>Según su ubicación en la cadena de valor público</t>
  </si>
  <si>
    <t>Según su naturaleza</t>
  </si>
  <si>
    <t>Según su programación</t>
  </si>
  <si>
    <t>Fórmula para medir el indicador</t>
  </si>
  <si>
    <t>Descripción del indicador</t>
  </si>
  <si>
    <t>Meta 2025</t>
  </si>
  <si>
    <t>% Meta T2</t>
  </si>
  <si>
    <t>T1</t>
  </si>
  <si>
    <t xml:space="preserve">Productiva, social y ambiental </t>
  </si>
  <si>
    <t>01. 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t>
  </si>
  <si>
    <t>Adelantar entrega de activos por mecanismos de disposición temporal y/o definitiva, priorizando los procesos productivos, sociales, ambientales, así como la atención ante emergencias y desastres producto de fenómenos de variabilidad climática</t>
  </si>
  <si>
    <t>Disposición o democratización final de activos</t>
  </si>
  <si>
    <t>Dirección de Gobierno, Control y Democratización de Sociedades</t>
  </si>
  <si>
    <t>Tierras sociales para la paz</t>
  </si>
  <si>
    <t>Producto</t>
  </si>
  <si>
    <t>Eficacia</t>
  </si>
  <si>
    <t>Programación anual</t>
  </si>
  <si>
    <t>(Número de hectáreas de inmuebles sociales democratizadas en el marco de la estrategia de tierras para la paz / Número de hectáreas de inmuebles sociales programadas para entrega en la vigencia) * 100%</t>
  </si>
  <si>
    <r>
      <rPr>
        <b/>
        <sz val="11"/>
        <rFont val="Arial"/>
        <family val="2"/>
      </rPr>
      <t>Objetivo del indicador:</t>
    </r>
    <r>
      <rPr>
        <sz val="11"/>
        <rFont val="Arial"/>
        <family val="2"/>
      </rPr>
      <t xml:space="preserve"> medir el grado de avance de entrega de tierras sociales para la paz bajo los mecanismos establecidos.
</t>
    </r>
    <r>
      <rPr>
        <b/>
        <sz val="11"/>
        <rFont val="Arial"/>
        <family val="2"/>
      </rPr>
      <t>Numerador:</t>
    </r>
    <r>
      <rPr>
        <sz val="11"/>
        <rFont val="Arial"/>
        <family val="2"/>
      </rPr>
      <t xml:space="preserve"> corresponde al número de hectáreas de inmuebles sociales entregadas mediante transferencias definitivas de inmuebles sociales extintos, ventas a la ANT, entrega al FRV, entrega de derechos de uso u otros esquemas de administración, que cuenten con acto administrativo o figura jurídica suscrita.
</t>
    </r>
    <r>
      <rPr>
        <b/>
        <sz val="11"/>
        <rFont val="Arial"/>
        <family val="2"/>
      </rPr>
      <t xml:space="preserve">Denominador: </t>
    </r>
    <r>
      <rPr>
        <sz val="11"/>
        <rFont val="Arial"/>
        <family val="2"/>
      </rPr>
      <t xml:space="preserve">corresponde al número de hectáreas de inmuebles sociales programados para entrega en la vigencia 2025 que fomenten la economía popular, la reforma agraria y en general el programa de acceso a tierras. </t>
    </r>
  </si>
  <si>
    <t>T2</t>
  </si>
  <si>
    <t>Presentar casos de destinación definitiva de inmuebles rurales, priorizando aquellos que contribuyen a la reforma agraria, al fomento de la economía popular y a la generación de valor público, social o ambiental.</t>
  </si>
  <si>
    <t>Dirección para la Democratización de Activos Inmuebles Rurales</t>
  </si>
  <si>
    <t>Trámite de destinaciones definitivas de Inmuebles Rurales no Sociales</t>
  </si>
  <si>
    <t>Gestión</t>
  </si>
  <si>
    <t>(Número de folios de matrícula de inmuebles rurales no sociales gestionados para destinación definitiva / Número de folios de matrícula viables solicitados para destinación definitiva) * 100%</t>
  </si>
  <si>
    <t>T3</t>
  </si>
  <si>
    <t>Democratizar inmuebles urbanos para el fortalecimiento, creación de valor público, social, ambiental y leyes especiales</t>
  </si>
  <si>
    <t>Disposición temporal de activos no sociales</t>
  </si>
  <si>
    <t>Dirección para la Democratización de Activos Inmuebles Urbanos</t>
  </si>
  <si>
    <t>Disposición temporal de inmuebles urbanos para el fortalecimiento, creación de valor público, social, ambiental y leyes especiales</t>
  </si>
  <si>
    <t>(Número de inmuebles urbanos aprobados para entrega en disposición temporal en el marco del fortalecimiento, creación de valor público, social, ambiental y leyes especiales / Número de inmuebles urbanos solicitados para entrega en disposición temporal para el fortalecimiento y creación de valor público, social, ambiental y leyes especiales) * 100%</t>
  </si>
  <si>
    <r>
      <rPr>
        <b/>
        <sz val="11"/>
        <color theme="1"/>
        <rFont val="Arial"/>
        <family val="2"/>
      </rPr>
      <t>Objetivo del indicador</t>
    </r>
    <r>
      <rPr>
        <sz val="11"/>
        <color theme="1"/>
        <rFont val="Arial"/>
        <family val="2"/>
      </rPr>
      <t xml:space="preserve">: Medir la aprobación de inmuebles urbanos para destinación efectiva bajo el mecanismo de disposición temporal en el marco del fortalecimiento, creación de valor público, social, ambiental y leyes especiales.
</t>
    </r>
    <r>
      <rPr>
        <b/>
        <sz val="11"/>
        <color theme="1"/>
        <rFont val="Arial"/>
        <family val="2"/>
      </rPr>
      <t>Numerador</t>
    </r>
    <r>
      <rPr>
        <sz val="11"/>
        <color theme="1"/>
        <rFont val="Arial"/>
        <family val="2"/>
      </rPr>
      <t xml:space="preserve">: corresponden a los inmuebles urbanos aprobados por comité para su asignación bajo el mecanismo de disposición temporal a Organizaciones Sociales o Entidades Públicas en el marco del fortalecimiento, creación de valor público, social, ambiental y leyes especiales.
</t>
    </r>
    <r>
      <rPr>
        <b/>
        <sz val="11"/>
        <color theme="1"/>
        <rFont val="Arial"/>
        <family val="2"/>
      </rPr>
      <t>Denominador</t>
    </r>
    <r>
      <rPr>
        <sz val="11"/>
        <color theme="1"/>
        <rFont val="Arial"/>
        <family val="2"/>
      </rPr>
      <t>: corresponde a los inmuebles urbanos solicitados en el marco del fortalecimiento, creación de valor público, social, ambiental y leyes especiales. Estas solicitudes deben ser allegadas por los canales oficiales de comunicación de SAE y cumplir los requerimientos exigibles (Formularios, información completa, soportes).</t>
    </r>
  </si>
  <si>
    <t>T4</t>
  </si>
  <si>
    <t>Gestión de viabilidades de inmuebles urbanos para la Destinación definitiva en el marco del fortalecimiento, creación de valor público, social, ambiental y leyes especiales.</t>
  </si>
  <si>
    <r>
      <rPr>
        <b/>
        <sz val="11"/>
        <color rgb="FF000000"/>
        <rFont val="Arial"/>
        <family val="2"/>
      </rPr>
      <t>Objetivo del indicador</t>
    </r>
    <r>
      <rPr>
        <sz val="11"/>
        <color rgb="FF000000"/>
        <rFont val="Arial"/>
        <family val="2"/>
      </rPr>
      <t xml:space="preserve">: Medir la realización de solicitudes de viabilidad, de inmuebles urbanos para destinación efectiva bajo el mecanismo de disposición definitiva en el marco del fortalecimiento, creación de valor público, social, ambiental y leyes especiales.
</t>
    </r>
    <r>
      <rPr>
        <b/>
        <sz val="11"/>
        <color rgb="FF000000"/>
        <rFont val="Arial"/>
        <family val="2"/>
      </rPr>
      <t>Numerador</t>
    </r>
    <r>
      <rPr>
        <sz val="11"/>
        <color rgb="FF000000"/>
        <rFont val="Arial"/>
        <family val="2"/>
      </rPr>
      <t xml:space="preserve">: corresponden a las solicitudes viabilidades jurídicas, administrativas y técnicas de los inmuebles urbanos susceptibles de Destinación Definitiva en el marco del fortalecimiento, creación de valor público, social, ambiental y leyes especiales.
</t>
    </r>
    <r>
      <rPr>
        <b/>
        <sz val="11"/>
        <color rgb="FF000000"/>
        <rFont val="Arial"/>
        <family val="2"/>
      </rPr>
      <t>Denominador</t>
    </r>
    <r>
      <rPr>
        <sz val="11"/>
        <color rgb="FF000000"/>
        <rFont val="Arial"/>
        <family val="2"/>
      </rPr>
      <t>: corresponde a los inmuebles urbanos solicitados en el marco del fortalecimiento, creación de valor público, social, ambiental y leyes especiales. Estas solicitudes deben ser allegadas por los canales oficiales de comunicación de SAE y cumplir los requerimientos exigibles (Formularios, información completa, soportes).</t>
    </r>
  </si>
  <si>
    <t>T5</t>
  </si>
  <si>
    <t>Democratizar bienes muebles para el fomento de la economía popular</t>
  </si>
  <si>
    <t>Disposición o democratización final de activos 
Disposición temporal de activos no sociales</t>
  </si>
  <si>
    <t>Dirección para la Democratización de Activos Muebles</t>
  </si>
  <si>
    <t>Democratización de bienes muebles para el fomento de la economía popular</t>
  </si>
  <si>
    <t xml:space="preserve">(Número de bienes muebles democratizados para el fomento de la economía popular / Número de bienes muebles programados para el fomento de la economía popular) * 100% </t>
  </si>
  <si>
    <r>
      <t>Objetivo del indicador:</t>
    </r>
    <r>
      <rPr>
        <sz val="11"/>
        <color rgb="FF000000"/>
        <rFont val="Arial"/>
        <family val="2"/>
      </rPr>
      <t xml:space="preserve"> medir el número de bienes entregados bajo mecanismos de disposición temporal y/o final por parte de la Dirección para la Democratización de Activos Muebles, para el fomento de la economía popular o la creación de valor público, social o ambiental.
</t>
    </r>
    <r>
      <rPr>
        <b/>
        <sz val="11"/>
        <color rgb="FF000000"/>
        <rFont val="Arial"/>
        <family val="2"/>
      </rPr>
      <t xml:space="preserve">
Numerador: </t>
    </r>
    <r>
      <rPr>
        <sz val="11"/>
        <color rgb="FF000000"/>
        <rFont val="Arial"/>
        <family val="2"/>
      </rPr>
      <t xml:space="preserve">corresponde al número de bienes muebles que se entregan bajo mecanismos de disposición temporal y/o final (Cuentas por participación, comodato, donaciones, destinaciones temporales y definitivas, entre otros esquemas) para el fomento de la economía popular o la creación de valor público, social o ambiental, a organizaciones comunitarias, organizaciones sin ánimo de lucro, entidades públicas u otro actor permitido y priorizado por la entidad. El número de bienes muebles se consideran entregados cuando estos cuentan con resolución expedida de entrega.
</t>
    </r>
    <r>
      <rPr>
        <b/>
        <sz val="11"/>
        <color rgb="FF000000"/>
        <rFont val="Arial"/>
        <family val="2"/>
      </rPr>
      <t xml:space="preserve">
Denominador: </t>
    </r>
    <r>
      <rPr>
        <sz val="11"/>
        <color rgb="FF000000"/>
        <rFont val="Arial"/>
        <family val="2"/>
      </rPr>
      <t xml:space="preserve">corresponde al número de bienes muebles que se tienen programados para entrega bajo cualquier mecanismo de disposición temporal y/o definitiva para el fomento de la economía popular o la creación de valor público, social o ambiental.
</t>
    </r>
    <r>
      <rPr>
        <b/>
        <sz val="11"/>
        <color rgb="FF000000"/>
        <rFont val="Arial"/>
        <family val="2"/>
      </rPr>
      <t xml:space="preserve">
Observación: </t>
    </r>
    <r>
      <rPr>
        <sz val="11"/>
        <color rgb="FF000000"/>
        <rFont val="Arial"/>
        <family val="2"/>
      </rPr>
      <t>un ejemplo del alcance de este indicador aplicaría para el transporte de insumos, mano de obra o herramientas en el marco de proyectos ambientales, productivos o sociales.</t>
    </r>
  </si>
  <si>
    <t>T6</t>
  </si>
  <si>
    <t>Democratizar bienes muebles para uso oficial o institucional</t>
  </si>
  <si>
    <t>Democratización de bienes muebles para uso institucional</t>
  </si>
  <si>
    <t xml:space="preserve">(Número de bienes muebles democratizados para uso oficial o institucional / Número de bienes muebles programados para entrega y uso oficial o institucional) * 100% </t>
  </si>
  <si>
    <r>
      <t>Objetivo del indicador:</t>
    </r>
    <r>
      <rPr>
        <sz val="11"/>
        <color rgb="FF000000"/>
        <rFont val="Arial"/>
        <family val="2"/>
      </rPr>
      <t xml:space="preserve"> medir el número de bienes entregados bajo mecanismos de disposición temporal y/o final por parte de la Dirección para la Democratización de Activos Muebles, para el uso oficial o institucional.
</t>
    </r>
    <r>
      <rPr>
        <b/>
        <sz val="11"/>
        <color rgb="FF000000"/>
        <rFont val="Arial"/>
        <family val="2"/>
      </rPr>
      <t>Numerador</t>
    </r>
    <r>
      <rPr>
        <sz val="11"/>
        <color rgb="FF000000"/>
        <rFont val="Arial"/>
        <family val="2"/>
      </rPr>
      <t xml:space="preserve">: corresponde al número de bienes muebles que se entregan bajo mecanismos de disposición temporal y/o final (Cuentas por participación, comodato, donaciones, destinaciones temporales o definitivas, entre otros esquemas) para el uso oficial o institucional. El número de bienes muebles se consideran entregados cuando estos cuentan con resolución expedida de entrega.
</t>
    </r>
    <r>
      <rPr>
        <b/>
        <sz val="11"/>
        <color rgb="FF000000"/>
        <rFont val="Arial"/>
        <family val="2"/>
      </rPr>
      <t>Observación:</t>
    </r>
    <r>
      <rPr>
        <sz val="11"/>
        <color rgb="FF000000"/>
        <rFont val="Arial"/>
        <family val="2"/>
      </rPr>
      <t xml:space="preserve"> un ejemplo del alcance de este indicador aplicaría para el desarrollo de actividades administrativas o de transporte institucional de uso oficial del estado.</t>
    </r>
  </si>
  <si>
    <t>T7</t>
  </si>
  <si>
    <t>Garantizar la inclusión de comunidades, organizaciones sociales y economías populares en condición de vulnerabilidad en los mecanismos de administración existentes</t>
  </si>
  <si>
    <t xml:space="preserve">Evaluar la gestión realizada por los depositarios provisionales que tienen a cargo la administración de inmuebles urbanos y/o rurales no sociales </t>
  </si>
  <si>
    <t>Gerencia de Depositarios, Mandatarios y Liquidadores</t>
  </si>
  <si>
    <t xml:space="preserve">Implementación del sistema para la evaluación de la gestión de los depositarios provisionales de inmuebles urbanos y/o rurales no sociales </t>
  </si>
  <si>
    <t>(Fases del proceso de desarrollo del sistema Scoring implementadas / Fases del procesos de desarrollo del sistema Scoring planeadas) * 100%</t>
  </si>
  <si>
    <r>
      <rPr>
        <b/>
        <sz val="11"/>
        <color rgb="FF000000"/>
        <rFont val="Arial"/>
        <family val="2"/>
      </rPr>
      <t>Objetivo del indicador</t>
    </r>
    <r>
      <rPr>
        <sz val="11"/>
        <color rgb="FF000000"/>
        <rFont val="Arial"/>
        <family val="2"/>
      </rPr>
      <t xml:space="preserve">: Controlar el proceso de evaluación estandarizado sobre los depositarios provisionales y populares vigentes que administran inmuebles urbanos y/o rurales no sociales.
</t>
    </r>
    <r>
      <rPr>
        <b/>
        <sz val="11"/>
        <color rgb="FF000000"/>
        <rFont val="Arial"/>
        <family val="2"/>
      </rPr>
      <t>Numerador</t>
    </r>
    <r>
      <rPr>
        <sz val="11"/>
        <color rgb="FF000000"/>
        <rFont val="Arial"/>
        <family val="2"/>
      </rPr>
      <t xml:space="preserve">: Corresponde al número de fases de desarrollo del sistema de evaluación implementadas para la evaluación realizada sobre los depositarios provisionales vigentes a cargo de la administración de inmuebles urbanos y/o rurales no sociales, con base en sus responsabilidades y la productividad de los activos asignados. Esta evaluación incluye la revisión del puntaje de calificación al depositario y la revisión de cumplimiento y obligaciones mes a mes con base a la información reportada en el scoring.
</t>
    </r>
    <r>
      <rPr>
        <b/>
        <sz val="11"/>
        <color rgb="FF000000"/>
        <rFont val="Arial"/>
        <family val="2"/>
      </rPr>
      <t>Denominador</t>
    </r>
    <r>
      <rPr>
        <sz val="11"/>
        <color rgb="FF000000"/>
        <rFont val="Arial"/>
        <family val="2"/>
      </rPr>
      <t>: Corresponde a las fases de desarrollo necesarias para el completo funcionamiento del sistema de evaluación Scoring, tomando como 100% la total implementación y uso efectivo del sistema.</t>
    </r>
  </si>
  <si>
    <t>T8</t>
  </si>
  <si>
    <t>02. Fomentar las economías populares y comunitarias a partir de proyectos estratégicos que generen valor público, social y ambiental.</t>
  </si>
  <si>
    <t xml:space="preserve">Implementar proyectos estratégicos con enfoque productivo, social y ambiental que permitan la creación de valor. </t>
  </si>
  <si>
    <t>Acompañar el desarrollo de perfiles de proyectos en o con activos de la SAE (En cualquier fase del ciclo de vida del proyecto)</t>
  </si>
  <si>
    <t>Direccionamiento Estratégico</t>
  </si>
  <si>
    <t>Dirección de Proyectos</t>
  </si>
  <si>
    <t>Acompañamiento para el acceso a activos del FRISCO a organizaciones sociales direccionadas por entidades y agencias de orden nacional y territorial.</t>
  </si>
  <si>
    <t xml:space="preserve">(Número de organizaciones acompañadas / Número de organizaciones programadas a acompañar) * 100% </t>
  </si>
  <si>
    <r>
      <rPr>
        <b/>
        <sz val="11"/>
        <rFont val="Arial"/>
        <family val="2"/>
      </rPr>
      <t xml:space="preserve">Objetivo del indicador: </t>
    </r>
    <r>
      <rPr>
        <sz val="11"/>
        <rFont val="Arial"/>
        <family val="2"/>
      </rPr>
      <t xml:space="preserve">medir el acompañamiento realizado por la Dirección de Proyectos a las organizaciones sociales en cada una de las etapas de la ruta de acceso a los activos administrados por la SAE y que son direccionadas y priorizadas por entidades públicas, previo cumplimiento de los criterios de selección establecidos por la SAE.
</t>
    </r>
    <r>
      <rPr>
        <b/>
        <sz val="11"/>
        <rFont val="Arial"/>
        <family val="2"/>
      </rPr>
      <t>Numerador:</t>
    </r>
    <r>
      <rPr>
        <sz val="11"/>
        <rFont val="Arial"/>
        <family val="2"/>
      </rPr>
      <t xml:space="preserve"> corresponde al acompañamiento a las organizaciones sociales en la ruta de acceso a predios administrados por la SAE.
</t>
    </r>
    <r>
      <rPr>
        <b/>
        <sz val="11"/>
        <rFont val="Arial"/>
        <family val="2"/>
      </rPr>
      <t>Denominador:</t>
    </r>
    <r>
      <rPr>
        <sz val="11"/>
        <rFont val="Arial"/>
        <family val="2"/>
      </rPr>
      <t xml:space="preserve"> Corresponde al número de organizaciones programadas para el acompañamiento en la ruta de acceso a los predios administrados por la SAE.</t>
    </r>
  </si>
  <si>
    <t>T11</t>
  </si>
  <si>
    <t>Implementar la política de Responsabilidad Social Empresarial de la SAE S.A.S</t>
  </si>
  <si>
    <t>Gestión Administrativa</t>
  </si>
  <si>
    <t>Vicepresidencia Corporativa</t>
  </si>
  <si>
    <t>Cumplimiento de la política de Responsabilidad Social Empresarial de la SAE S.A.S.</t>
  </si>
  <si>
    <t>(Número de acciones ejecutadas por la Vicepresidencia Corporativa / Número de acciones programadas por la Vicepresidencia Corporativa) * 100%</t>
  </si>
  <si>
    <t>T12</t>
  </si>
  <si>
    <t>Implementar la Política Ambiental de la SAE S.A.S</t>
  </si>
  <si>
    <t>Porcentaje de avance en la implementación del Plan de Gestión Ambiental 2025</t>
  </si>
  <si>
    <t>(Número de acciones ejecutadas del Plan de Gestión Ambiental 2025 / Número de acciones planeadas del Plan de Gestión Ambiental 2025) * 100%</t>
  </si>
  <si>
    <r>
      <rPr>
        <b/>
        <sz val="11"/>
        <rFont val="Arial"/>
        <family val="2"/>
      </rPr>
      <t>Objetivo del indicador:</t>
    </r>
    <r>
      <rPr>
        <sz val="11"/>
        <rFont val="Arial"/>
        <family val="2"/>
      </rPr>
      <t xml:space="preserve"> verificar el porcentaje de ejecución de las acciones definidas en el Plan de Gestión Ambiental en la vigencia 2025.
</t>
    </r>
    <r>
      <rPr>
        <b/>
        <sz val="11"/>
        <rFont val="Arial"/>
        <family val="2"/>
      </rPr>
      <t>Numerador:</t>
    </r>
    <r>
      <rPr>
        <sz val="11"/>
        <rFont val="Arial"/>
        <family val="2"/>
      </rPr>
      <t xml:space="preserve"> corresponde al número de acciones ejecutadas del Plan de Gestión Ambiental en la vigencia 2025
</t>
    </r>
    <r>
      <rPr>
        <b/>
        <sz val="11"/>
        <rFont val="Arial"/>
        <family val="2"/>
      </rPr>
      <t>Denominador:</t>
    </r>
    <r>
      <rPr>
        <sz val="11"/>
        <rFont val="Arial"/>
        <family val="2"/>
      </rPr>
      <t xml:space="preserve"> corresponde al número de acciones planeadas del Plan de Gestión Ambiental en la vigencia 2025</t>
    </r>
  </si>
  <si>
    <t>T13</t>
  </si>
  <si>
    <t>Financiera</t>
  </si>
  <si>
    <t>03. Garantizar la efectiva transferencia de recursos a la Nación, en concordancia con lo establecido en la ley y contribuyendo a los propósitos del Plan Nacional de Desarrollo.</t>
  </si>
  <si>
    <t>Cumplimiento de transferencias de recursos a la Nación establecidas en la ley .</t>
  </si>
  <si>
    <t>Realizar las transferencias a la Nación y destinaciones específicas en recursos</t>
  </si>
  <si>
    <t>Gestión Financiera</t>
  </si>
  <si>
    <t>Dirección Financiera</t>
  </si>
  <si>
    <t>Transferencias a la Nación y destinaciones específicas en recursos</t>
  </si>
  <si>
    <t>Economía</t>
  </si>
  <si>
    <t>(Sumatoria de los valores de las transferencias a favor de la nación y destinaciones específicas en recursos / Meta de transferencias a favor de la Nación y destinaciones específicas en recursos) * 100%</t>
  </si>
  <si>
    <t>T14A</t>
  </si>
  <si>
    <t>04. Generar rentabilidad económica a partir de la diversificación de ingresos, para la inversión social y la lucha contra el crimen organizado.</t>
  </si>
  <si>
    <t>Generar ingresos producto de la administración o disposición temporal de activos</t>
  </si>
  <si>
    <t>Recaudar ingresos producto de contratos suscritos bajo el esquema de administración temporal</t>
  </si>
  <si>
    <t>Dirección Territorial Caribe</t>
  </si>
  <si>
    <t>Valor recaudado por contratos</t>
  </si>
  <si>
    <t>(Valor recaudado / Meta de recaudo esperado producto de contratos bajo esquemas de administración temporal) * 100%</t>
  </si>
  <si>
    <r>
      <t xml:space="preserve">Objetivo del indicador: </t>
    </r>
    <r>
      <rPr>
        <sz val="11"/>
        <color rgb="FF000000"/>
        <rFont val="Arial"/>
        <family val="2"/>
      </rPr>
      <t xml:space="preserve">medir el recaudo realizado producto de contratos bajo esquemas de administración temporal. 
</t>
    </r>
    <r>
      <rPr>
        <b/>
        <sz val="11"/>
        <color rgb="FF000000"/>
        <rFont val="Arial"/>
        <family val="2"/>
      </rPr>
      <t xml:space="preserve">
Numerador: </t>
    </r>
    <r>
      <rPr>
        <sz val="11"/>
        <color rgb="FF000000"/>
        <rFont val="Arial"/>
        <family val="2"/>
      </rPr>
      <t xml:space="preserve">corresponde al valor recaudado producto de contratos de arrendamiento, de transacción, de legalización, saneamiento (reconocimiento de contratos de arrendamiento de bienes inmuebles) y recuperación de cartera. </t>
    </r>
    <r>
      <rPr>
        <b/>
        <sz val="11"/>
        <color rgb="FF000000"/>
        <rFont val="Arial"/>
        <family val="2"/>
      </rPr>
      <t xml:space="preserve">
Denominador:</t>
    </r>
    <r>
      <rPr>
        <sz val="11"/>
        <color rgb="FF000000"/>
        <rFont val="Arial"/>
        <family val="2"/>
      </rPr>
      <t xml:space="preserve"> corresponde al valor económico de recaudo establecido como meta para la anualidad.</t>
    </r>
  </si>
  <si>
    <t>T14B</t>
  </si>
  <si>
    <t>Dirección Territorial Centro Oriente</t>
  </si>
  <si>
    <t>T14C</t>
  </si>
  <si>
    <t>Dirección Territorial Occidente</t>
  </si>
  <si>
    <t>T14D</t>
  </si>
  <si>
    <t>Dirección Territorial Sur</t>
  </si>
  <si>
    <t>T15</t>
  </si>
  <si>
    <t xml:space="preserve">Adelantar procesos de comercialización y venta de activos </t>
  </si>
  <si>
    <t>Gestionar los ingresos de ventas de inmuebles sociales y no sociales comercializados a través de la Dirección Comercial</t>
  </si>
  <si>
    <t>Dirección Comercial</t>
  </si>
  <si>
    <t>Ingresos por venta de inmuebles</t>
  </si>
  <si>
    <t>(Valor de ingresos por ventas de inmuebles / Valor de ingresos de ventas de inmuebles proyectado para la vigencia) * 100%</t>
  </si>
  <si>
    <r>
      <rPr>
        <b/>
        <sz val="11"/>
        <color indexed="8"/>
        <rFont val="Arial"/>
        <family val="2"/>
      </rPr>
      <t>Objetivo del indicador</t>
    </r>
    <r>
      <rPr>
        <sz val="11"/>
        <color indexed="8"/>
        <rFont val="Arial"/>
        <family val="2"/>
      </rPr>
      <t xml:space="preserve">: medir los ingresos por la venta de inmuebles no sociales comercializados a través de la Dirección Comercial
</t>
    </r>
    <r>
      <rPr>
        <b/>
        <sz val="11"/>
        <color indexed="8"/>
        <rFont val="Arial"/>
        <family val="2"/>
      </rPr>
      <t>Numerador</t>
    </r>
    <r>
      <rPr>
        <sz val="11"/>
        <color indexed="8"/>
        <rFont val="Arial"/>
        <family val="2"/>
      </rPr>
      <t xml:space="preserve">: es el valor de ingresos por ventas de inmuebles no sociales comercializados a través de la Dirección Comercial. Este ingreso es producto de ventas directas, cuotas partes, ventas masivas y ventas a través del operador comercial.
</t>
    </r>
    <r>
      <rPr>
        <b/>
        <sz val="11"/>
        <color indexed="8"/>
        <rFont val="Arial"/>
        <family val="2"/>
      </rPr>
      <t>Denominador:</t>
    </r>
    <r>
      <rPr>
        <sz val="11"/>
        <color indexed="8"/>
        <rFont val="Arial"/>
        <family val="2"/>
      </rPr>
      <t xml:space="preserve"> corresponde a los ingresos por venta programados para la vigencia.</t>
    </r>
  </si>
  <si>
    <t>T16</t>
  </si>
  <si>
    <t>Ejecución de Plan de Mercadeo y Relacionamiento</t>
  </si>
  <si>
    <t>(Número de actividades ejecutadas durante el periodo de ejecución / Actividades programadas para la ejecución durante la vigencia) * 100%</t>
  </si>
  <si>
    <r>
      <t xml:space="preserve">Objetivo del indicador: </t>
    </r>
    <r>
      <rPr>
        <sz val="11"/>
        <color rgb="FF000000"/>
        <rFont val="Arial"/>
        <family val="2"/>
      </rPr>
      <t xml:space="preserve">medir el cumplimiento del Plan de Mercadeo y Relacionamiento para la venta de inmuebles
</t>
    </r>
    <r>
      <rPr>
        <b/>
        <sz val="11"/>
        <color indexed="8"/>
        <rFont val="Arial"/>
        <family val="2"/>
      </rPr>
      <t xml:space="preserve">
Numerador:
</t>
    </r>
    <r>
      <rPr>
        <sz val="11"/>
        <color rgb="FF000000"/>
        <rFont val="Arial"/>
        <family val="2"/>
      </rPr>
      <t>Corresponde a las actividades ejecutadas al 100% durante el periodo evaluado.</t>
    </r>
    <r>
      <rPr>
        <b/>
        <sz val="11"/>
        <color indexed="8"/>
        <rFont val="Arial"/>
        <family val="2"/>
      </rPr>
      <t xml:space="preserve">
Denominador:
</t>
    </r>
    <r>
      <rPr>
        <sz val="11"/>
        <color rgb="FF000000"/>
        <rFont val="Arial"/>
        <family val="2"/>
      </rPr>
      <t xml:space="preserve">Corresponde a las actividades programadas por la Dirección Comercial en el Plan de Mercadeo y Relacionamiento 2025. </t>
    </r>
  </si>
  <si>
    <t>T17</t>
  </si>
  <si>
    <t>Distribuir las utilidades generadas por sociedades activas al FRISCO</t>
  </si>
  <si>
    <t>Gestión del portafolio de sociedades</t>
  </si>
  <si>
    <t>Cumplimiento del ingreso por utilidades de Sociedades Activas</t>
  </si>
  <si>
    <t>(Utilidades generadas por sociedades y establecimientos de comercio / Ingresos económicos estimados a distribuir al FRISCO) * 100%</t>
  </si>
  <si>
    <t>T18</t>
  </si>
  <si>
    <t>Recaudar ingresos producto de las gestiones realizadas por sociedades activas al FRISCO</t>
  </si>
  <si>
    <t>Cumplimiento del
presupuesto de ingreso de comercialización de Sociedades Activas y sus bienes</t>
  </si>
  <si>
    <t>(Ingresos generados por sociedades y establecimientos de comercio / Ingresos económicos estimados para el FRISCO) * 100%</t>
  </si>
  <si>
    <t>T19</t>
  </si>
  <si>
    <t>Diseñar y/o implementar estrategias de ahorro en la administración de activos.</t>
  </si>
  <si>
    <t>Establecer una estrategia para la disposición definitiva de los activos entregados por las extintas FARC que no cuenten con potencial de comercialización</t>
  </si>
  <si>
    <t>Comercialización de Activos
Otras Modalidades de Disposición Final</t>
  </si>
  <si>
    <t>Gestión para la disposición final de los activos entregados por las extintas FARC-EP</t>
  </si>
  <si>
    <t>Sumatoria de la ponderación de las actividades requeridas para la disposición final (chatarrización, donación o destrucción) de los activos entregados por las ex FARC-EP</t>
  </si>
  <si>
    <r>
      <rPr>
        <b/>
        <sz val="11"/>
        <color rgb="FF000000"/>
        <rFont val="Arial"/>
        <family val="2"/>
      </rPr>
      <t>Objetivo del indicador:</t>
    </r>
    <r>
      <rPr>
        <sz val="11"/>
        <color rgb="FF000000"/>
        <rFont val="Arial"/>
        <family val="2"/>
      </rPr>
      <t xml:space="preserve"> medir el impacto de la gestión de las actividades realizadas por la Dirección de Proyectos para la disposición final de los activos entregados por las ex FARC-EP relacionados en el inventario del que trata el Decreto Ley 903 de 2017. 
La ponderación de cada una de las actividades está construida a partir de la asignación del mayor peso porcentual a la primera actividad y un menor peso porcentual a las actividades subsiguientes que dependen de la actividad previa. Los porcentajes asignados a cada actividad corresponden a la totalidad (100%) de unidades de los bienes muebles a disponer de manera definitiva (chatarrización, donación o destrucción).
La ponderación de las actividades realizadas por la Dirección de Proyectos se relaciona a continuación:
1. Valoración comercial de los activos (20%)
2. Solicitud de viabilidades jurídica, técnica y administrativa (16%)
3. Solicitud de conceptos técnicos según disposición final (13%)
4. Elaboración presentación del caso (10%)
5. Solicitud inclusión del caso en el Comité Técnico (9%)
6. Presentación del caso a Comité técnico SAE (7%)
7. Solicitud a DAPRE de sesión del Consejo Fiduciario (6%)
8. Presentación caso ante el Consejo Fiduciario (5%)
9. Solicitud activación de la Subcomisión financiera y presupuestal al Consejo Fiduciario (4%)
10. Solicitud recomendación a las 9 entidades que conforman el Subcomité Financiero y Presupuestal (3%)
11. Solicitud a DAPRE de sesión del Consejo Fiduciario, solicitud de aprobación disposición final ( 2%)
12. Proyección resolución de disposición final según el caso (1%)
13. Remisión acto administrativo a la Dirección de Asuntos Legales Misionales de la SAE ( 1%)
14. Expedición acto administrativo (1%)
15. Alistamiento de los activos a disponer de manera definitiva (1%)
16. Disposición final de los activos (1%)
TOTAL (100%)</t>
    </r>
  </si>
  <si>
    <t>T20</t>
  </si>
  <si>
    <t>Gestión para la constitución del patrimonio autónomo receptor de los recursos monetizados del inventario FARC-EP</t>
  </si>
  <si>
    <r>
      <rPr>
        <b/>
        <sz val="11"/>
        <color rgb="FF000000"/>
        <rFont val="Arial"/>
        <family val="2"/>
      </rPr>
      <t>Objetivo del indicador:</t>
    </r>
    <r>
      <rPr>
        <sz val="11"/>
        <color rgb="FF000000"/>
        <rFont val="Arial"/>
        <family val="2"/>
      </rPr>
      <t xml:space="preserve"> medir el impacto de la gestión de las actividades realizadas por la Dirección de Proyectos para la constitución del patrimonio autónomo del que trata el articulo 3 del Decreto Ley 903 de 2017 y que tiene como fin ser el receptor de todos los recursos monetizados producto de la comercialización de los bienes entregados por las extintas FARC-EP y que fueron relacionados en el inventario del que trata el artículo 1 de la misma norma.
La ponderación de cada una de las actividades está construida a partir de la asignación del mayor peso porcentual a la primera actividad y un menor peso porcentual a las actividades subsiguientes que dependen de la actividad previa. Los porcentajes asignados a cada actividad corresponden al cumplimiento o no de las mismas, esto es 100% o 0%.
La ponderación de las actividades realizadas por la Dirección de Proyectos se relaciona a continuación:
1.	Estructuración y elaboración del análisis del sector (30%)
2.Estructuración y elaboración de estudio de mercado (25%)
3. Estructuración y elaboración de estudios previos (20%)
4.	Radicación de los documentos previos en la Dirección de Contratos (12%)
5. Seguimiento a la revisión de los documentos previos en la Dirección de Contratos (6%)
6. Revisión y aprobación de los documentos previos en la Dirección de Contratos (4%)
7. Verificación de requisitos habilitantes (2%)
8.	Comunicar la aceptación de la oferta o declaración de proceso desierto (1%)
TOTAL (100%)</t>
    </r>
  </si>
  <si>
    <t>T21</t>
  </si>
  <si>
    <t>Entregar a las Direcciones de democratización de activos de Inmuebles rurales o urbanos los remanentes en inmuebles por liquidación de sociedades</t>
  </si>
  <si>
    <t>Dirección de Seguimiento y Control de Liquidaciones</t>
  </si>
  <si>
    <t>(Valor de remanentes en inmuebles entregados por liquidación de sociedades / Valor de remanentes en inmuebles de sociedades en liquidación estimados para entrega) * 100%</t>
  </si>
  <si>
    <r>
      <rPr>
        <b/>
        <sz val="11"/>
        <color rgb="FF000000"/>
        <rFont val="Arial"/>
        <family val="2"/>
      </rPr>
      <t>Objetivo del indicador:</t>
    </r>
    <r>
      <rPr>
        <sz val="11"/>
        <color rgb="FF000000"/>
        <rFont val="Arial"/>
        <family val="2"/>
      </rPr>
      <t xml:space="preserve"> medir la entrega de remanentes en inmuebles a favor del FRISCO por liquidación de Sociedades. 
</t>
    </r>
    <r>
      <rPr>
        <b/>
        <sz val="11"/>
        <color rgb="FF000000"/>
        <rFont val="Arial"/>
        <family val="2"/>
      </rPr>
      <t>Numerador:</t>
    </r>
    <r>
      <rPr>
        <sz val="11"/>
        <color rgb="FF000000"/>
        <rFont val="Arial"/>
        <family val="2"/>
      </rPr>
      <t xml:space="preserve"> los remanentes en inmuebles corresponden a los activos sociales producto de la liquidación de la sociedad.
</t>
    </r>
    <r>
      <rPr>
        <b/>
        <sz val="11"/>
        <color rgb="FF000000"/>
        <rFont val="Arial"/>
        <family val="2"/>
      </rPr>
      <t>Denominador:</t>
    </r>
    <r>
      <rPr>
        <sz val="11"/>
        <color rgb="FF000000"/>
        <rFont val="Arial"/>
        <family val="2"/>
      </rPr>
      <t xml:space="preserve"> la estimación de los remanentes se realiza con base en la valoración patrimonial de los activos sociales priorizados para la vigencia.</t>
    </r>
  </si>
  <si>
    <t>T22</t>
  </si>
  <si>
    <t>Entregar a la Dirección Financiera los remanentes líquidos por la liquidación de sociedades.</t>
  </si>
  <si>
    <t>(Valor de remanentes líquidos entregados por liquidación de sociedades / Valor de remanentes líquidos de sociedades en liquidación estimados para entrega) * 100%</t>
  </si>
  <si>
    <r>
      <rPr>
        <b/>
        <sz val="11"/>
        <color indexed="8"/>
        <rFont val="Arial"/>
        <family val="2"/>
      </rPr>
      <t>Objetivo del indicador:</t>
    </r>
    <r>
      <rPr>
        <sz val="11"/>
        <color indexed="8"/>
        <rFont val="Arial"/>
        <family val="2"/>
      </rPr>
      <t xml:space="preserve"> medir la entrega de recursos líquidos realizada a favor del FRISCO por liquidación de Sociedades. 
</t>
    </r>
    <r>
      <rPr>
        <b/>
        <sz val="11"/>
        <color indexed="8"/>
        <rFont val="Arial"/>
        <family val="2"/>
      </rPr>
      <t>Numerador:</t>
    </r>
    <r>
      <rPr>
        <sz val="11"/>
        <color rgb="FF000000"/>
        <rFont val="Arial"/>
        <family val="2"/>
      </rPr>
      <t xml:space="preserve"> los remanentes líquidos corresponden a los dineros provenientes de la liquidación de las sociedades. </t>
    </r>
    <r>
      <rPr>
        <sz val="11"/>
        <color indexed="8"/>
        <rFont val="Arial"/>
        <family val="2"/>
      </rPr>
      <t xml:space="preserve">
</t>
    </r>
    <r>
      <rPr>
        <b/>
        <sz val="11"/>
        <color indexed="8"/>
        <rFont val="Arial"/>
        <family val="2"/>
      </rPr>
      <t>Denominador</t>
    </r>
    <r>
      <rPr>
        <sz val="11"/>
        <color indexed="8"/>
        <rFont val="Arial"/>
        <family val="2"/>
      </rPr>
      <t>: la estimación de los remanentes se realiza con base en la valoración patrimonial de las sociedades priorizadas para la vigencia.</t>
    </r>
  </si>
  <si>
    <t>T23</t>
  </si>
  <si>
    <t>Diversificar y fortalecer el portafolio de inversiones de la SAE.</t>
  </si>
  <si>
    <t>Realizar inversiones de recursos líquidos de acuerdo con el Decreto 1525 del 2008 mediante estrategias de inversión que permitan aumentar la rentabilidad.</t>
  </si>
  <si>
    <t>Valor total de rendimientos de inversión con recursos líquidos extintos y en proceso</t>
  </si>
  <si>
    <t>(Valor total de rendimientos obtenidos de inversiones con recursos líquidos extintos y en proceso / Meta de rendimientos financieros esperados con inversiones realizadas) * 100%</t>
  </si>
  <si>
    <t>T24</t>
  </si>
  <si>
    <t xml:space="preserve">Gestionar la generación de ingresos a partir de la disposición de bienes muebles </t>
  </si>
  <si>
    <t>Ingresos por disposición final de bienes muebles</t>
  </si>
  <si>
    <t>(Valor total de ingresos recibidos por disposición final de bienes muebles / Valor total presupuestado por concepto de ingresos por disposición final de bienes muebles) * 100%</t>
  </si>
  <si>
    <r>
      <rPr>
        <b/>
        <sz val="11"/>
        <color theme="1"/>
        <rFont val="Arial"/>
        <family val="2"/>
      </rPr>
      <t>Objetivo del indicador:</t>
    </r>
    <r>
      <rPr>
        <sz val="11"/>
        <color theme="1"/>
        <rFont val="Arial"/>
        <family val="2"/>
      </rPr>
      <t xml:space="preserve"> medir la generación de ingresos por disposición final de bienes muebles.
</t>
    </r>
    <r>
      <rPr>
        <b/>
        <sz val="11"/>
        <color theme="1"/>
        <rFont val="Arial"/>
        <family val="2"/>
      </rPr>
      <t xml:space="preserve">Numerador: </t>
    </r>
    <r>
      <rPr>
        <sz val="11"/>
        <color theme="1"/>
        <rFont val="Arial"/>
        <family val="2"/>
      </rPr>
      <t xml:space="preserve">corresponde a los ingresos por concepto de venta, chatarrización, siniestro, entre otras modalidades de disposición final. El tipo de muebles a disponer finalmente pueden ser:
 * Semovientes
 * Muebles y enseres
 * Medios de transporte
 * Oro
 * Obras de arte. 
 * Sustancias químicas
 * Joyas
</t>
    </r>
    <r>
      <rPr>
        <b/>
        <sz val="11"/>
        <color theme="1"/>
        <rFont val="Arial"/>
        <family val="2"/>
      </rPr>
      <t>Denominador:</t>
    </r>
    <r>
      <rPr>
        <sz val="11"/>
        <color theme="1"/>
        <rFont val="Arial"/>
        <family val="2"/>
      </rPr>
      <t xml:space="preserve"> Corresponde al valor aprobado de ingresos por venta de activos muebles, según el presupuesto de ingresos FRISCO para el 2025, de acuerdo a la resolución 002 de 2024 del CNE</t>
    </r>
  </si>
  <si>
    <t>T25</t>
  </si>
  <si>
    <t>Gestionar la monetización de divisas y el recaudo de moneda nacional</t>
  </si>
  <si>
    <t>Transferencias realizadas a la Nación a través de divisas monetizadas y moneda nacional</t>
  </si>
  <si>
    <t>(Valor monetizado y recaudado / Valor programado de divisas a monetizar y moneda nacional a recaudar) * 100%</t>
  </si>
  <si>
    <r>
      <t xml:space="preserve">Objetivo del indicador: </t>
    </r>
    <r>
      <rPr>
        <sz val="11"/>
        <color rgb="FF000000"/>
        <rFont val="Arial"/>
        <family val="2"/>
      </rPr>
      <t xml:space="preserve">medir las transferencias realizadas a la Nación a través de divisas monetizadas y recaudo de moneda nacional identificada.
</t>
    </r>
    <r>
      <rPr>
        <b/>
        <sz val="11"/>
        <color rgb="FF000000"/>
        <rFont val="Arial"/>
        <family val="2"/>
      </rPr>
      <t xml:space="preserve">Numerador: </t>
    </r>
    <r>
      <rPr>
        <sz val="11"/>
        <color rgb="FF000000"/>
        <rFont val="Arial"/>
        <family val="2"/>
      </rPr>
      <t xml:space="preserve">corresponde a los ingresos por monetización de divisas y extinción de dineros.
</t>
    </r>
    <r>
      <rPr>
        <b/>
        <sz val="11"/>
        <color rgb="FF000000"/>
        <rFont val="Arial"/>
        <family val="2"/>
      </rPr>
      <t xml:space="preserve">
Denominador: </t>
    </r>
    <r>
      <rPr>
        <sz val="11"/>
        <color rgb="FF000000"/>
        <rFont val="Arial"/>
        <family val="2"/>
      </rPr>
      <t>Corresponde al valor aprobado de ingresos por monetización de divisas y extinción de dineros, según el presupuesto de ingresos FRISCO para el 2025, de acuerdo a la resolución 002 de 2024 del CNE</t>
    </r>
  </si>
  <si>
    <t>T26</t>
  </si>
  <si>
    <t>Generar ahorros producto de la implementación de esquemas de disposición temporal o definitiva de los bienes muebles</t>
  </si>
  <si>
    <t xml:space="preserve">Ahorro por disposición temporal o definitiva de bienes muebles </t>
  </si>
  <si>
    <t>(Valor de ahorro de bienes muebles por disposición temporal y final/ Valor proyectado de ahorro para la vigencia de bienes muebles a disponer temporal o definitivamente) * 100%</t>
  </si>
  <si>
    <r>
      <t xml:space="preserve">Objetivo del indicador: </t>
    </r>
    <r>
      <rPr>
        <sz val="11"/>
        <color rgb="FF000000"/>
        <rFont val="Arial"/>
        <family val="2"/>
      </rPr>
      <t>medir el valor del ahorro en la vigencia, generado por la disposición temporal o definitiva de bienes muebles.</t>
    </r>
    <r>
      <rPr>
        <b/>
        <sz val="11"/>
        <color rgb="FF000000"/>
        <rFont val="Arial"/>
        <family val="2"/>
      </rPr>
      <t xml:space="preserve">
Numerador: </t>
    </r>
    <r>
      <rPr>
        <sz val="11"/>
        <color rgb="FF000000"/>
        <rFont val="Arial"/>
        <family val="2"/>
      </rPr>
      <t>corresponde al valor económico ahorrado en la vigencia por disposición temporal o definitiva de bienes muebles.</t>
    </r>
    <r>
      <rPr>
        <b/>
        <sz val="11"/>
        <color rgb="FF000000"/>
        <rFont val="Arial"/>
        <family val="2"/>
      </rPr>
      <t xml:space="preserve">
Denominador: </t>
    </r>
    <r>
      <rPr>
        <sz val="11"/>
        <color rgb="FF000000"/>
        <rFont val="Arial"/>
        <family val="2"/>
      </rPr>
      <t xml:space="preserve">corresponde al valor proyectado de ahorro (costos directos por almacenamiento y bodegaje) desde la fecha de entrega de disposición temporal o definitiva hasta el cierre de la vigencia. </t>
    </r>
  </si>
  <si>
    <t>T27</t>
  </si>
  <si>
    <t>Realizar la chatarrización de bienes muebles generando ahorros para la Entidad</t>
  </si>
  <si>
    <t>Chatarrizaciones realizadas</t>
  </si>
  <si>
    <t>(Número de bienes entregados a la desintegradora para chatarrizar / Número de bienes programados para chatarrización) * 100%</t>
  </si>
  <si>
    <r>
      <t xml:space="preserve">Objetivo del indicador: </t>
    </r>
    <r>
      <rPr>
        <sz val="11"/>
        <color rgb="FF000000"/>
        <rFont val="Arial"/>
        <family val="2"/>
      </rPr>
      <t>medir la chatarrización de los bienes muebles.</t>
    </r>
    <r>
      <rPr>
        <b/>
        <sz val="11"/>
        <color rgb="FF000000"/>
        <rFont val="Arial"/>
        <family val="2"/>
      </rPr>
      <t xml:space="preserve">
Numerador: </t>
    </r>
    <r>
      <rPr>
        <sz val="11"/>
        <color rgb="FF000000"/>
        <rFont val="Arial"/>
        <family val="2"/>
      </rPr>
      <t>bienes muebles entregados a la desintegradora.</t>
    </r>
    <r>
      <rPr>
        <b/>
        <sz val="11"/>
        <color rgb="FF000000"/>
        <rFont val="Arial"/>
        <family val="2"/>
      </rPr>
      <t xml:space="preserve">
Denominador: </t>
    </r>
    <r>
      <rPr>
        <sz val="11"/>
        <color rgb="FF000000"/>
        <rFont val="Arial"/>
        <family val="2"/>
      </rPr>
      <t>corresponde al número de bienes programados para chatarrización como los medios de transporte de material ferroso con concepto favorable para chatarrizar.</t>
    </r>
  </si>
  <si>
    <t>T28</t>
  </si>
  <si>
    <t>Reducir los inventarios de bienes muebles que implican un impacto ambiental</t>
  </si>
  <si>
    <t>Destrucción de bienes muebles que puedan generar un impacto ambiental</t>
  </si>
  <si>
    <t>(Número de toneladas de bienes muebles destruidos / Total de toneladas de bienes muebles objeto a destruir) * 100%</t>
  </si>
  <si>
    <r>
      <t xml:space="preserve">Objetivo del indicador: </t>
    </r>
    <r>
      <rPr>
        <sz val="11"/>
        <color rgb="FF000000"/>
        <rFont val="Arial"/>
        <family val="2"/>
      </rPr>
      <t xml:space="preserve">medir la destrucción de bienes muebles para mitigar el impacto ambiental en toneladas.
</t>
    </r>
    <r>
      <rPr>
        <b/>
        <sz val="11"/>
        <color rgb="FF000000"/>
        <rFont val="Arial"/>
        <family val="2"/>
      </rPr>
      <t xml:space="preserve">
Numerador: </t>
    </r>
    <r>
      <rPr>
        <sz val="11"/>
        <color rgb="FF000000"/>
        <rFont val="Arial"/>
        <family val="2"/>
      </rPr>
      <t xml:space="preserve">corresponde a las toneladas de los bienes muebles destruidos que puedan generar un impacto ambiental.
</t>
    </r>
    <r>
      <rPr>
        <b/>
        <sz val="11"/>
        <color rgb="FF000000"/>
        <rFont val="Arial"/>
        <family val="2"/>
      </rPr>
      <t xml:space="preserve">Denominador: </t>
    </r>
    <r>
      <rPr>
        <sz val="11"/>
        <color rgb="FF000000"/>
        <rFont val="Arial"/>
        <family val="2"/>
      </rPr>
      <t xml:space="preserve">corresponde al total de toneladas de bienes muebles que puedan generar un impacto ambiental y que son programados para ser destruidos en la vigencia (sustancias químicas, minerales y aquellos muebles y enseres que tengan conceptos técnicos de destrucción). </t>
    </r>
  </si>
  <si>
    <t>T29</t>
  </si>
  <si>
    <t>Implementar la política de Austeridad en el Gasto de la SAE S.A.S</t>
  </si>
  <si>
    <t>Porcentaje de avance en la implementación del Plan de Austeridad del Gasto Público 2025</t>
  </si>
  <si>
    <t>(Número de acciones ejecutadas del Plan de Austeridad del Gasto Público 2025 / Número de acciones planeadas del Plan de Austeridad del Gasto Público 2025) * 100%</t>
  </si>
  <si>
    <t>T30</t>
  </si>
  <si>
    <t>05. Garantizar la recuperación de cartera por procesos de cobro persuasivo y judicialización.</t>
  </si>
  <si>
    <t>Gestionar la recuperación de cartera producto de la administración de activos.</t>
  </si>
  <si>
    <t>Recuperar las obligaciones vencidas superiores a 180 días identificadas para judicialización</t>
  </si>
  <si>
    <t>Gestión Jurídica</t>
  </si>
  <si>
    <t>Dirección de Asuntos Legales Misionales</t>
  </si>
  <si>
    <t>Cartera recuperada por judicialización</t>
  </si>
  <si>
    <t>(Valor de cartera recuperada /
Valor de la cartera programada a recuperar en la vigencia) * 100%</t>
  </si>
  <si>
    <r>
      <rPr>
        <b/>
        <sz val="11"/>
        <rFont val="Arial"/>
        <family val="2"/>
      </rPr>
      <t>Objetivo del indicador:</t>
    </r>
    <r>
      <rPr>
        <sz val="11"/>
        <rFont val="Arial"/>
        <family val="2"/>
      </rPr>
      <t xml:space="preserve"> medir la recuperación de la cartera por judicialización. 
</t>
    </r>
    <r>
      <rPr>
        <b/>
        <sz val="11"/>
        <rFont val="Arial"/>
        <family val="2"/>
      </rPr>
      <t>Numerador:</t>
    </r>
    <r>
      <rPr>
        <sz val="11"/>
        <rFont val="Arial"/>
        <family val="2"/>
      </rPr>
      <t xml:space="preserve"> es el valor de cartera recaudado por SAE que fue programado para recuperar. 
</t>
    </r>
    <r>
      <rPr>
        <b/>
        <sz val="11"/>
        <rFont val="Arial"/>
        <family val="2"/>
      </rPr>
      <t xml:space="preserve">Denominador: </t>
    </r>
    <r>
      <rPr>
        <sz val="11"/>
        <rFont val="Arial"/>
        <family val="2"/>
      </rPr>
      <t xml:space="preserve">corresponde a la programación de cartera a recuperar en la vigencia. El valor a programar para la vigencia es de 2.000 millones de pesos.
</t>
    </r>
    <r>
      <rPr>
        <b/>
        <sz val="11"/>
        <rFont val="Arial"/>
        <family val="2"/>
      </rPr>
      <t>Nota:</t>
    </r>
    <r>
      <rPr>
        <sz val="11"/>
        <rFont val="Arial"/>
        <family val="2"/>
      </rPr>
      <t xml:space="preserve"> los datos de recaudo y metas son acumulados.</t>
    </r>
  </si>
  <si>
    <t>T31</t>
  </si>
  <si>
    <t>Reducir la tasa de morosidad mediante estrategias efectivas de cobro.</t>
  </si>
  <si>
    <t>Tasa de Morosidad de la Cartera de Arrendamiento menor a 90 días</t>
  </si>
  <si>
    <t>(Valor de la cartera en mora categorías A, B y C / Valor total de la cartera de arrendamientos del FRISCO) * 100%</t>
  </si>
  <si>
    <r>
      <t xml:space="preserve">Objetivo: </t>
    </r>
    <r>
      <rPr>
        <sz val="11"/>
        <rFont val="Arial"/>
        <family val="2"/>
      </rPr>
      <t xml:space="preserve">Indica el porcentaje de la cartera de arrendamiento que se encuentra en mora &lt;90 días (riesgo normal, aceptable y apreciable).
</t>
    </r>
    <r>
      <rPr>
        <b/>
        <sz val="11"/>
        <rFont val="Arial"/>
        <family val="2"/>
      </rPr>
      <t xml:space="preserve">
Numerador: </t>
    </r>
    <r>
      <rPr>
        <sz val="11"/>
        <rFont val="Arial"/>
        <family val="2"/>
      </rPr>
      <t>Valor de la cartera en mora categorías A, B y C</t>
    </r>
    <r>
      <rPr>
        <b/>
        <sz val="11"/>
        <rFont val="Arial"/>
        <family val="2"/>
      </rPr>
      <t xml:space="preserve">
Denominador: </t>
    </r>
    <r>
      <rPr>
        <sz val="11"/>
        <rFont val="Arial"/>
        <family val="2"/>
      </rPr>
      <t>Valor total de la cartera de arrendamientos del FRISCO</t>
    </r>
  </si>
  <si>
    <t>T32</t>
  </si>
  <si>
    <t>Aumentar el cumplimiento de los acuerdos de pago suscritos por arrendatarios en mora</t>
  </si>
  <si>
    <t>Porcentaje de Acuerdos de Pago Cumplidos</t>
  </si>
  <si>
    <t>Demanda</t>
  </si>
  <si>
    <t xml:space="preserve"> (Número de acuerdos de pago vigentes cumplidos al corte / Número total de acuerdos vigentes al corte) * 100%</t>
  </si>
  <si>
    <r>
      <t xml:space="preserve">Objetivo: </t>
    </r>
    <r>
      <rPr>
        <sz val="11"/>
        <rFont val="Arial"/>
        <family val="2"/>
      </rPr>
      <t xml:space="preserve">Evalúa el porcentaje de acuerdos de pago suscritos mediante cobro persuasivo que están siendo cumplidos por los deudores.
</t>
    </r>
    <r>
      <rPr>
        <b/>
        <sz val="11"/>
        <rFont val="Arial"/>
        <family val="2"/>
      </rPr>
      <t xml:space="preserve">
Numerador: </t>
    </r>
    <r>
      <rPr>
        <sz val="11"/>
        <rFont val="Arial"/>
        <family val="2"/>
      </rPr>
      <t xml:space="preserve">Número de acuerdos de pago vigentes cumplidos al corte
</t>
    </r>
    <r>
      <rPr>
        <b/>
        <sz val="11"/>
        <rFont val="Arial"/>
        <family val="2"/>
      </rPr>
      <t xml:space="preserve">
Denominador: </t>
    </r>
    <r>
      <rPr>
        <sz val="11"/>
        <rFont val="Arial"/>
        <family val="2"/>
      </rPr>
      <t>Número total de acuerdos vigentes al corte</t>
    </r>
  </si>
  <si>
    <t>T33</t>
  </si>
  <si>
    <t>Maximizar la recuperación de la cartera mediante el cobro de pólizas.</t>
  </si>
  <si>
    <t>Tasa de Recuperación mediante Pólizas de Arrendamiento</t>
  </si>
  <si>
    <t>(Valor recuperado mediante pólizas que presentaban mora / Valor total de la cartera cubierta por pólizas en situación de mora) * 100%</t>
  </si>
  <si>
    <t>T34</t>
  </si>
  <si>
    <t>Grupos de Interés</t>
  </si>
  <si>
    <t>06. Garantizar el acceso a la información pública, la participación ciudadana y el diálogo social entre la SAE y poblaciones constitucionalmente protegidas y demás grupos de interés, con principios de inclusión, transparencia, calidad y consistencia.</t>
  </si>
  <si>
    <t xml:space="preserve">Generar espacios de participación ciudadana y diálogo social con los grupos de interés de SAE </t>
  </si>
  <si>
    <t>Realizar acciones de acompañamiento a las organizaciones sociales y entidades publicas en el marco del acercamiento territorial.</t>
  </si>
  <si>
    <t>Comunicación estratégica y atención a las ciudadanías</t>
  </si>
  <si>
    <t>Ferias de servicios territoriales gestionadas</t>
  </si>
  <si>
    <t>(Número de ferias de servicios gestionadas / Número de ferias de servicios definidas en la meta)*100%</t>
  </si>
  <si>
    <r>
      <t xml:space="preserve">Objetivo del indicador: </t>
    </r>
    <r>
      <rPr>
        <sz val="11"/>
        <color rgb="FF000000"/>
        <rFont val="Arial"/>
        <family val="2"/>
      </rPr>
      <t xml:space="preserve">medir las ferias de servicios realizadas por las Direcciones Territoriales durante la vigencia.
 </t>
    </r>
    <r>
      <rPr>
        <b/>
        <sz val="11"/>
        <color rgb="FF000000"/>
        <rFont val="Arial"/>
        <family val="2"/>
      </rPr>
      <t xml:space="preserve">
Numerador: </t>
    </r>
    <r>
      <rPr>
        <sz val="11"/>
        <color rgb="FF000000"/>
        <rFont val="Arial"/>
        <family val="2"/>
      </rPr>
      <t xml:space="preserve">corresponde a las ferias de servicios en las que participe la Dirección Territorial.
</t>
    </r>
    <r>
      <rPr>
        <b/>
        <sz val="11"/>
        <color rgb="FF000000"/>
        <rFont val="Arial"/>
        <family val="2"/>
      </rPr>
      <t xml:space="preserve">
Denominador: </t>
    </r>
    <r>
      <rPr>
        <sz val="11"/>
        <color rgb="FF000000"/>
        <rFont val="Arial"/>
        <family val="2"/>
      </rPr>
      <t>corresponde a la ferias de servicios definidas en las metas.</t>
    </r>
  </si>
  <si>
    <t>T35</t>
  </si>
  <si>
    <t>T36</t>
  </si>
  <si>
    <t>T37</t>
  </si>
  <si>
    <t>T38</t>
  </si>
  <si>
    <t>Desarrollar espacios virtuales con los diferentes grupos de interés para promover la productividad de los bienes que administra la Entidad.</t>
  </si>
  <si>
    <t>Oficina de Prensa y Comunicaciones</t>
  </si>
  <si>
    <t>Foros virtuales dirigidos a grupos de interés</t>
  </si>
  <si>
    <t>(Número de foros virtuales realizados / Número de foros virtuales programados) *100%</t>
  </si>
  <si>
    <r>
      <t xml:space="preserve">Objetivo del indicador: </t>
    </r>
    <r>
      <rPr>
        <sz val="11"/>
        <color rgb="FF000000"/>
        <rFont val="Arial"/>
        <family val="2"/>
      </rPr>
      <t>medir la realización de foros virtuales realizados en los que se involucren los grupos de interés para dar conocer procedimientos, acciones, convocatorias o cualquier otro tema de interés general</t>
    </r>
    <r>
      <rPr>
        <b/>
        <sz val="11"/>
        <color rgb="FF000000"/>
        <rFont val="Arial"/>
        <family val="2"/>
      </rPr>
      <t xml:space="preserve">
Numerador: </t>
    </r>
    <r>
      <rPr>
        <sz val="11"/>
        <color rgb="FF000000"/>
        <rFont val="Arial"/>
        <family val="2"/>
      </rPr>
      <t>corresponde a la cantidad de foros virtuales realizados y culminados exitosamente con sus evidencias respectivas.</t>
    </r>
    <r>
      <rPr>
        <b/>
        <sz val="11"/>
        <color rgb="FF000000"/>
        <rFont val="Arial"/>
        <family val="2"/>
      </rPr>
      <t xml:space="preserve">
Denominador: </t>
    </r>
    <r>
      <rPr>
        <sz val="11"/>
        <color rgb="FF000000"/>
        <rFont val="Arial"/>
        <family val="2"/>
      </rPr>
      <t xml:space="preserve">corresponde al número de foros virtuales programados. Los foros virtuales deben contar con temáticas claras, interlocutores y actores que participan.
</t>
    </r>
  </si>
  <si>
    <t>T39</t>
  </si>
  <si>
    <t>Diversificar estrategias y canales de información pública dirigidos a la ciudadanía</t>
  </si>
  <si>
    <t>Generar acciones que fortalezcan el proceso de atención al ciudadano con el fin de brindar un mejor servicio a los públicos de interés</t>
  </si>
  <si>
    <t>Estrategia de fortalecimiento de atención al ciudadano.</t>
  </si>
  <si>
    <t>(Actividades ejecutadas de la Estrategia / Actividades programadas de la Estrategia de fortalecimiento al ciudadano) * 100%</t>
  </si>
  <si>
    <t>T40</t>
  </si>
  <si>
    <t>07. Promover la creación de alianzas público populares, comunitarias, cooperativas, corporativas y de cooperación internacional, que permitan el uso y el goce de bienes y servicios de la SAE por parte de sus grupos de interés, así como su fortalecimiento institucional.</t>
  </si>
  <si>
    <t>Generar alianzas estratégicas para el cumplimiento de los objetivos institucionales de SAE</t>
  </si>
  <si>
    <t>Establecer alianzas públicas y de cooperación internacional para el desarrollo de proyectos priorizados por la Presidencia SAE.</t>
  </si>
  <si>
    <t>Gobierno y Gestión de la Estrategia</t>
  </si>
  <si>
    <t>(Alianzas públicas y de cooperación internacional de nivel estratégico gestionadas / Alianzas públicas, privadas y de cooperación internacional de nivel estratégico programadas) * 100%</t>
  </si>
  <si>
    <t>T41</t>
  </si>
  <si>
    <t>08. Posicionar a la SAE como una entidad líder en la administración transparente de activos a nivel local, nacional e internacional con enfoque social, ambiental y productivo</t>
  </si>
  <si>
    <t>Actualizar el diseño de la página web institucional de acuerdo con lo establecido por la Ley de Transparencia y la nueva imagen institucional.</t>
  </si>
  <si>
    <t>Diseño de la página web</t>
  </si>
  <si>
    <t>(Número de actividades planificadas / Número de actividades ejecutadas) * 100%</t>
  </si>
  <si>
    <r>
      <t xml:space="preserve">Objetivo del indicador: </t>
    </r>
    <r>
      <rPr>
        <sz val="11"/>
        <rFont val="Arial"/>
        <family val="2"/>
      </rPr>
      <t xml:space="preserve">medir el grado de avance del diseño de la página web institucional de la SAE. de acuerdo con las siguientes fases:
1.	Evaluación del sitio actual
2.	Planificación y estructura del contenido 
3.	Tendencias de navegación
4.	Asegurarse de la coherencia con la identidad visual
5.	Propuestas de desarrollo
6.	Cumplimiento de normatividad para acceso a personas con discapacidades
</t>
    </r>
    <r>
      <rPr>
        <b/>
        <sz val="11"/>
        <rFont val="Arial"/>
        <family val="2"/>
      </rPr>
      <t>Numerador:</t>
    </r>
    <r>
      <rPr>
        <sz val="11"/>
        <rFont val="Arial"/>
        <family val="2"/>
      </rPr>
      <t xml:space="preserve"> corresponde a las etapas de diseño finalizadas por parte de la Oficina de Comunicaciones y Atención al Ciudadano.</t>
    </r>
    <r>
      <rPr>
        <b/>
        <sz val="11"/>
        <rFont val="Arial"/>
        <family val="2"/>
      </rPr>
      <t xml:space="preserve">
Denominador: </t>
    </r>
    <r>
      <rPr>
        <sz val="11"/>
        <rFont val="Arial"/>
        <family val="2"/>
      </rPr>
      <t>corresponde a las etapas de diseño de la página web que incluyen arquitectura, funcionalidades y diseño de imagen de la página web.</t>
    </r>
  </si>
  <si>
    <t>T42</t>
  </si>
  <si>
    <t>Implementar estrategias de comunicación y posicionamiento de SAE desde un enfoque productivo, social y ambiental</t>
  </si>
  <si>
    <t>Desarrollar estrategias de posicionamiento de la gestión de SAE a nivel interno y externo</t>
  </si>
  <si>
    <t>Estrategias de posicionamiento sobre la gestión de SAE</t>
  </si>
  <si>
    <t>(Número de estrategias de comunicación realizadas / Número de estrategias de comunicación programadas) * 100%</t>
  </si>
  <si>
    <t>T43</t>
  </si>
  <si>
    <t>Diseñar estrategias de medición de percepción de calidad y/o oportunidad del servicio ofrecido por SAE a nivel externo e interno</t>
  </si>
  <si>
    <t>Medir la percepción y satisfacción que tienen el público externo frente a SAE</t>
  </si>
  <si>
    <t>Mediciones de satisfacción y/o percepción a nivel externo e interno</t>
  </si>
  <si>
    <t>(Número de mediciones externas e internas realizadas / Número de mediciones externas e internas programadas) * 100%</t>
  </si>
  <si>
    <r>
      <t>Objetivo del indicador:</t>
    </r>
    <r>
      <rPr>
        <sz val="11"/>
        <rFont val="Arial"/>
        <family val="2"/>
      </rPr>
      <t xml:space="preserve"> aplicar mediciones de percepción y satisfacción externas o internas sobre la gestión institucional.
</t>
    </r>
    <r>
      <rPr>
        <b/>
        <sz val="11"/>
        <rFont val="Arial"/>
        <family val="2"/>
      </rPr>
      <t xml:space="preserve">Numerador: </t>
    </r>
    <r>
      <rPr>
        <sz val="11"/>
        <rFont val="Arial"/>
        <family val="2"/>
      </rPr>
      <t xml:space="preserve">corresponde al número de mediciones realizadas a nivel externo e interno a través de los canales dispuestos para tal fin. La medición de percepción se considera como finalizada cuando se obtienen los resultados de la encuesta a nivel semestral. 
</t>
    </r>
    <r>
      <rPr>
        <b/>
        <sz val="11"/>
        <rFont val="Arial"/>
        <family val="2"/>
      </rPr>
      <t xml:space="preserve">Denominador: </t>
    </r>
    <r>
      <rPr>
        <sz val="11"/>
        <rFont val="Arial"/>
        <family val="2"/>
      </rPr>
      <t>corresponde al número de mediciones programadas de satisfacción y percepción de la gestión de SAE. Para la vigencia se tiene previsto 8 mediciones distribuidas de la siguiente forma: 
*Medición de satisfacción 2 y percepción 2 interna.
*Medición de satisfacción 2 y percepción 2 externa.</t>
    </r>
  </si>
  <si>
    <t>T44</t>
  </si>
  <si>
    <t>Procesos</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</si>
  <si>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</si>
  <si>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Estandarizar, optimizar y automatizar procesos de SAE de acuerdo a nuevo modelo operacional</t>
  </si>
  <si>
    <t>Actualizar las Tablas de Retención Documental de todas las áreas de la SAE S.A.S.</t>
  </si>
  <si>
    <t>Gestión Documental</t>
  </si>
  <si>
    <t>Dirección Administrativa</t>
  </si>
  <si>
    <t>Tablas de Retención Documental elaboradas</t>
  </si>
  <si>
    <t>(Número de dependencias con propuesta de TRD elaborada/ Número de dependencias con actualización de TRD) * 100%</t>
  </si>
  <si>
    <r>
      <rPr>
        <b/>
        <sz val="11"/>
        <rFont val="Arial"/>
        <family val="2"/>
      </rPr>
      <t>Objetivo del indicador:</t>
    </r>
    <r>
      <rPr>
        <sz val="11"/>
        <rFont val="Arial"/>
        <family val="2"/>
      </rPr>
      <t xml:space="preserve"> medir el estado de avance de la implementación del proceso de actualización de tablas de retención documental en SAE.
</t>
    </r>
    <r>
      <rPr>
        <b/>
        <sz val="11"/>
        <rFont val="Arial"/>
        <family val="2"/>
      </rPr>
      <t>Numerador:</t>
    </r>
    <r>
      <rPr>
        <sz val="11"/>
        <rFont val="Arial"/>
        <family val="2"/>
      </rPr>
      <t xml:space="preserve"> corresponde al número de dependencias que cuenten con propuesta elaborada de Tablas de Retención Documental, es decir, cuando las tablas tengan preaprobación por parte de cada área frente a la conformación de series, subseries y tipos documentales.
</t>
    </r>
    <r>
      <rPr>
        <b/>
        <sz val="11"/>
        <rFont val="Arial"/>
        <family val="2"/>
      </rPr>
      <t>Denominador:</t>
    </r>
    <r>
      <rPr>
        <sz val="11"/>
        <rFont val="Arial"/>
        <family val="2"/>
      </rPr>
      <t xml:space="preserve"> corresponde al total de áreas que conforman a la SAE que requieren actualización de Tablas de Retención Documental.</t>
    </r>
  </si>
  <si>
    <t>T45</t>
  </si>
  <si>
    <t>Realizar medición de los fallos favorables de acciones de tutela en contra de la entidad</t>
  </si>
  <si>
    <t xml:space="preserve">Tasa de fallos favorables en acciones de tutela en contra de la entidad que invoquen la protección del derecho de petición </t>
  </si>
  <si>
    <t>Calidad</t>
  </si>
  <si>
    <t>(Número de acciones de tutela con fallo favorable en el año en curso que invocan la protección del derecho de petición / Número de acciones de tutela recibidas por la entidad en el año en curso que invocan la protección del derecho de petición) * 80%</t>
  </si>
  <si>
    <r>
      <rPr>
        <b/>
        <sz val="11"/>
        <rFont val="Arial"/>
        <family val="2"/>
      </rPr>
      <t xml:space="preserve">Objetivo del indicador: </t>
    </r>
    <r>
      <rPr>
        <sz val="11"/>
        <rFont val="Arial"/>
        <family val="2"/>
      </rPr>
      <t xml:space="preserve">medir el porcentaje de fallos favorables de acciones de tutela en contra de la entidad que invocan la protección del derecho de petición.
</t>
    </r>
    <r>
      <rPr>
        <b/>
        <sz val="11"/>
        <rFont val="Arial"/>
        <family val="2"/>
      </rPr>
      <t xml:space="preserve">
Numerador: </t>
    </r>
    <r>
      <rPr>
        <sz val="11"/>
        <rFont val="Arial"/>
        <family val="2"/>
      </rPr>
      <t xml:space="preserve">corresponde a las acciones de tutela favorables que invocan la protección del derecho de petición.
</t>
    </r>
    <r>
      <rPr>
        <b/>
        <sz val="11"/>
        <rFont val="Arial"/>
        <family val="2"/>
      </rPr>
      <t>Denominador:</t>
    </r>
    <r>
      <rPr>
        <sz val="11"/>
        <rFont val="Arial"/>
        <family val="2"/>
      </rPr>
      <t xml:space="preserve"> corresponde a las acciones de tutela recibidas por la entidad que invocan la protección del derecho de petición.</t>
    </r>
  </si>
  <si>
    <t>T46</t>
  </si>
  <si>
    <t xml:space="preserve">Fortalecer estrategias y espacios de control, seguimiento y aseguramiento en el marco de la misionalidad de SAE </t>
  </si>
  <si>
    <t>Medir la eficiencia del traslado de sociedades desde el portafolio de la Dirección de Gobierno Control y Democratización de Sociedades hacia la Dirección de Control de Liquidaciones.</t>
  </si>
  <si>
    <t>T47</t>
  </si>
  <si>
    <t>Realizar auditorías e inspección sobre las Sociedades Activas administradas por SAE</t>
  </si>
  <si>
    <t>Visitas de inspección de Sociedades Activas</t>
  </si>
  <si>
    <t>(Número de sociedades activas administradas con inspecciones realizadas/ Número de sociedades Activas administradas por SAE que requieren inspección) * 100%</t>
  </si>
  <si>
    <r>
      <rPr>
        <b/>
        <sz val="11"/>
        <rFont val="Arial"/>
        <family val="2"/>
      </rPr>
      <t>Objetivo del indicador:</t>
    </r>
    <r>
      <rPr>
        <sz val="11"/>
        <rFont val="Arial"/>
        <family val="2"/>
      </rPr>
      <t xml:space="preserve"> medir el estado de inspección sobre las Sociedades Activas administradas por SAE a través de la ejecución de auditorías e inspecciones.
</t>
    </r>
    <r>
      <rPr>
        <b/>
        <sz val="11"/>
        <rFont val="Arial"/>
        <family val="2"/>
      </rPr>
      <t>Numerador</t>
    </r>
    <r>
      <rPr>
        <sz val="11"/>
        <rFont val="Arial"/>
        <family val="2"/>
      </rPr>
      <t xml:space="preserve">: corresponde al número de Sociedades Activas con inspecciones realizadas sobre estas.
</t>
    </r>
    <r>
      <rPr>
        <b/>
        <sz val="11"/>
        <rFont val="Arial"/>
        <family val="2"/>
      </rPr>
      <t>Denominador</t>
    </r>
    <r>
      <rPr>
        <sz val="11"/>
        <rFont val="Arial"/>
        <family val="2"/>
      </rPr>
      <t xml:space="preserve">: corresponde a las Sociedades Activas administradas por parte de la SAE que requieren inspección de acuerdo a la necesidad. </t>
    </r>
  </si>
  <si>
    <t>T48</t>
  </si>
  <si>
    <t>Dirección de Planeación y Prospectiva</t>
  </si>
  <si>
    <t>Avance en la estrategia de racionalización de trámites</t>
  </si>
  <si>
    <t>(Número de actividades realizadas del plan de racionalización de trámites / Número de actividades programadas del plan de racionalización de trámites) * 100%</t>
  </si>
  <si>
    <t>T49</t>
  </si>
  <si>
    <t>Reducir el inventario de las sociedades en liquidación con activos</t>
  </si>
  <si>
    <t>Sociedades con activos liquidadas</t>
  </si>
  <si>
    <t xml:space="preserve">(Número de sociedades con activos liquidadas / Número de sociedades con activos priorizados para cierre liquidatario) * 100%
</t>
  </si>
  <si>
    <r>
      <rPr>
        <b/>
        <sz val="11"/>
        <color rgb="FF000000"/>
        <rFont val="Arial"/>
        <family val="2"/>
      </rPr>
      <t>Objetivo del indicador:</t>
    </r>
    <r>
      <rPr>
        <sz val="11"/>
        <color indexed="8"/>
        <rFont val="Arial"/>
        <family val="2"/>
      </rPr>
      <t xml:space="preserve"> medir la reducción del inventario de las sociedades con activos en liquidación. 
</t>
    </r>
    <r>
      <rPr>
        <b/>
        <sz val="11"/>
        <color rgb="FF000000"/>
        <rFont val="Arial"/>
        <family val="2"/>
      </rPr>
      <t>Numerador</t>
    </r>
    <r>
      <rPr>
        <sz val="11"/>
        <color indexed="8"/>
        <rFont val="Arial"/>
        <family val="2"/>
      </rPr>
      <t xml:space="preserve">: corresponde a las sociedades liquidadas registrados en el sistema de información de SAE con marcación de "Pre -Estado" en el inventario.
</t>
    </r>
    <r>
      <rPr>
        <b/>
        <sz val="11"/>
        <color rgb="FF000000"/>
        <rFont val="Arial"/>
        <family val="2"/>
      </rPr>
      <t>Denominador</t>
    </r>
    <r>
      <rPr>
        <sz val="11"/>
        <color indexed="8"/>
        <rFont val="Arial"/>
        <family val="2"/>
      </rPr>
      <t>: corresponde a las sociedades con activos priorizadas para cierre liquidatario en la vigencia 2025.</t>
    </r>
  </si>
  <si>
    <t>T50</t>
  </si>
  <si>
    <t>Reducir el inventario de las sociedades en liquidación sin activos y cancelar matrículas de establecimientos de comercio</t>
  </si>
  <si>
    <t>Sociedades sin activos liquidadas y cancelación de matrículas de establecimientos de comercio.</t>
  </si>
  <si>
    <t xml:space="preserve">(Sociedades sin activos con cierre de procesos liquidatarios y establecimientos de comercio con cancelación de matrículas / Sociedades sin activos y establecimientos de comercio priorizados para cierre liquidatario) *100%
</t>
  </si>
  <si>
    <r>
      <rPr>
        <b/>
        <sz val="11"/>
        <color indexed="8"/>
        <rFont val="Arial"/>
        <family val="2"/>
      </rPr>
      <t xml:space="preserve">Objetivo del indicador: </t>
    </r>
    <r>
      <rPr>
        <sz val="11"/>
        <color rgb="FF000000"/>
        <rFont val="Arial"/>
        <family val="2"/>
      </rPr>
      <t>M</t>
    </r>
    <r>
      <rPr>
        <sz val="11"/>
        <color indexed="8"/>
        <rFont val="Arial"/>
        <family val="2"/>
      </rPr>
      <t xml:space="preserve">edir la reducción del inventario respecto a la cancelación de matrículas de las sociedades en liquidación sin activos y de los establecimientos de comercio. 
</t>
    </r>
    <r>
      <rPr>
        <b/>
        <sz val="11"/>
        <color indexed="8"/>
        <rFont val="Arial"/>
        <family val="2"/>
      </rPr>
      <t xml:space="preserve">Numerador: </t>
    </r>
    <r>
      <rPr>
        <sz val="11"/>
        <color indexed="8"/>
        <rFont val="Arial"/>
        <family val="2"/>
      </rPr>
      <t xml:space="preserve">corresponde a las sociedades sin activos liquidadas y establecimientos de comercio con cancelación de matrículas registrados en el sistema de información de SAE con marcación de " Pre- Estado" en el inventario.
</t>
    </r>
    <r>
      <rPr>
        <b/>
        <sz val="11"/>
        <color indexed="8"/>
        <rFont val="Arial"/>
        <family val="2"/>
      </rPr>
      <t xml:space="preserve">Denominador: </t>
    </r>
    <r>
      <rPr>
        <sz val="11"/>
        <color rgb="FF000000"/>
        <rFont val="Arial"/>
        <family val="2"/>
      </rPr>
      <t xml:space="preserve">corresponde a </t>
    </r>
    <r>
      <rPr>
        <sz val="11"/>
        <color indexed="8"/>
        <rFont val="Arial"/>
        <family val="2"/>
      </rPr>
      <t>las sociedades sin activos y establecimientos de comercio priorizados para cierre liquidatario o cancelación de matrícula en la vigencia 2025.</t>
    </r>
  </si>
  <si>
    <t>T51</t>
  </si>
  <si>
    <t>Estandarizar, actualizar y mejorar la información del inventario de activos administrados por SAE y otras bases de datos con criterios de calidad y oportunidad</t>
  </si>
  <si>
    <t>Ejecutar un plan de trabajo anual del Sistema de Gestión de Seguridad y Salud en el Trabajo</t>
  </si>
  <si>
    <t>Gestión del Talento Humano</t>
  </si>
  <si>
    <t>Dirección de Talento Humano</t>
  </si>
  <si>
    <t>Cumplimiento del plan de Trabajo anual del Sistema de Gestión de Seguridad y Salud en el Trabajo</t>
  </si>
  <si>
    <t>(Numero de actividades ejecutadas del plan de trabajo anual del SGSST / Numero de actividades programadas en el plan de trabajo anual del SGSST) *100%</t>
  </si>
  <si>
    <r>
      <rPr>
        <b/>
        <sz val="11"/>
        <color rgb="FF000000"/>
        <rFont val="Arial"/>
        <family val="2"/>
      </rPr>
      <t>Objetivo del indicador</t>
    </r>
    <r>
      <rPr>
        <sz val="11"/>
        <color rgb="FF000000"/>
        <rFont val="Arial"/>
        <family val="2"/>
      </rPr>
      <t xml:space="preserve">: Medir el cumplimiento de ejecución del plan de trabajo anual del SGSST
</t>
    </r>
    <r>
      <rPr>
        <b/>
        <sz val="11"/>
        <color rgb="FF000000"/>
        <rFont val="Arial"/>
        <family val="2"/>
      </rPr>
      <t>Numerador</t>
    </r>
    <r>
      <rPr>
        <sz val="11"/>
        <color rgb="FF000000"/>
        <rFont val="Arial"/>
        <family val="2"/>
      </rPr>
      <t xml:space="preserve">: Numero de actividades ejecutadas del plan de trabajo anual del SGSST.
</t>
    </r>
    <r>
      <rPr>
        <b/>
        <sz val="11"/>
        <color rgb="FF000000"/>
        <rFont val="Arial"/>
        <family val="2"/>
      </rPr>
      <t>Denominador</t>
    </r>
    <r>
      <rPr>
        <sz val="11"/>
        <color rgb="FF000000"/>
        <rFont val="Arial"/>
        <family val="2"/>
      </rPr>
      <t>: Numero de actividades programadas en el plan de trabajo anual del SGSST.
Plan de trabajo anual del Sistema de Gestión de Seguridad y Salud en el Trabajo: Proceso sistemático basado en el ciclo PHVA, que tiene como finalidad la prevención de accidentes de trabajo y enfermedades de origen laboral, enmarcado en el cumplimiento legal y la mejora continua</t>
    </r>
  </si>
  <si>
    <t>T52</t>
  </si>
  <si>
    <t>Seguimiento a la estrategia preventiva disciplinaria de la entidad</t>
  </si>
  <si>
    <r>
      <rPr>
        <b/>
        <sz val="11"/>
        <rFont val="Arial"/>
        <family val="2"/>
      </rPr>
      <t>Objetivo del indicador</t>
    </r>
    <r>
      <rPr>
        <sz val="11"/>
        <rFont val="Arial"/>
        <family val="2"/>
      </rPr>
      <t xml:space="preserve">: medir el cumplimiento de la Estrategia de Prevención Disciplinaria.
</t>
    </r>
    <r>
      <rPr>
        <b/>
        <sz val="11"/>
        <rFont val="Arial"/>
        <family val="2"/>
      </rPr>
      <t>Numerador:</t>
    </r>
    <r>
      <rPr>
        <sz val="11"/>
        <rFont val="Arial"/>
        <family val="2"/>
      </rPr>
      <t xml:space="preserve"> corresponde a la ejecución de actividades o iniciativas priorizadas en la vigencia relacionadas con la Estrategia de Prevención Disciplinaria.
</t>
    </r>
    <r>
      <rPr>
        <b/>
        <sz val="11"/>
        <rFont val="Arial"/>
        <family val="2"/>
      </rPr>
      <t>Denominador:</t>
    </r>
    <r>
      <rPr>
        <sz val="11"/>
        <rFont val="Arial"/>
        <family val="2"/>
      </rPr>
      <t xml:space="preserve"> corresponde a las actividades programadas en la vigencia relacionadas con la Estrategia de Prevención Disciplinaria. Este universo puede ser variable de acuerdo con el plan de trabajo establecido en materia de sensibilización, documentación u otras etapas necesarias para la estrategia de prevención disciplinaria.</t>
    </r>
  </si>
  <si>
    <t>T53</t>
  </si>
  <si>
    <t xml:space="preserve">Realizar el seguimiento y control de la ejecución presupuestal de gasto de SAE </t>
  </si>
  <si>
    <t>Ejecución presupuestal de gasto de SAE</t>
  </si>
  <si>
    <t>(Valor del presupuesto de gasto ejecutado en SAE / Valor del Presupuesto de gasto SAE aprobado ) * 100%</t>
  </si>
  <si>
    <r>
      <rPr>
        <b/>
        <sz val="11"/>
        <color rgb="FF000000"/>
        <rFont val="Arial"/>
        <family val="2"/>
      </rPr>
      <t>Objetivo del indicador:</t>
    </r>
    <r>
      <rPr>
        <sz val="11"/>
        <color rgb="FF000000"/>
        <rFont val="Arial"/>
        <family val="2"/>
      </rPr>
      <t xml:space="preserve"> medir la ejecución presupuestal de gastos de SAE aprobados en la vigencia.
</t>
    </r>
    <r>
      <rPr>
        <b/>
        <sz val="11"/>
        <color rgb="FF000000"/>
        <rFont val="Arial"/>
        <family val="2"/>
      </rPr>
      <t>Numerador:</t>
    </r>
    <r>
      <rPr>
        <sz val="11"/>
        <color rgb="FF000000"/>
        <rFont val="Arial"/>
        <family val="2"/>
      </rPr>
      <t xml:space="preserve"> corresponde al presupuesto ejecutado, acumulado y registrado en el aplicativo financiero.
</t>
    </r>
    <r>
      <rPr>
        <b/>
        <sz val="11"/>
        <color rgb="FF000000"/>
        <rFont val="Arial"/>
        <family val="2"/>
      </rPr>
      <t>Denominador:</t>
    </r>
    <r>
      <rPr>
        <sz val="11"/>
        <color rgb="FF000000"/>
        <rFont val="Arial"/>
        <family val="2"/>
      </rPr>
      <t xml:space="preserve"> el valor de presupuesto de gasto de SAE programado corresponde al aprobado por la Junta Directiva.</t>
    </r>
  </si>
  <si>
    <t>T54</t>
  </si>
  <si>
    <t>Realizar el seguimiento y control de la ejecución presupuestal de gasto de FRISCO</t>
  </si>
  <si>
    <t>Ejecución presupuestal de gasto de FRISCO</t>
  </si>
  <si>
    <t>(Valor del presupuesto de gasto ejecutado en FRISCO / Valor del Presupuesto de gasto FRISCO aprobado) * 100%</t>
  </si>
  <si>
    <r>
      <rPr>
        <b/>
        <sz val="11"/>
        <color rgb="FF000000"/>
        <rFont val="Arial"/>
        <family val="2"/>
      </rPr>
      <t>Objetivo del indicador:</t>
    </r>
    <r>
      <rPr>
        <sz val="11"/>
        <color rgb="FF000000"/>
        <rFont val="Arial"/>
        <family val="2"/>
      </rPr>
      <t xml:space="preserve"> medir la ejecución presupuestal de gastos de FRISCO aprobados en la vigencia
</t>
    </r>
    <r>
      <rPr>
        <b/>
        <sz val="11"/>
        <color rgb="FF000000"/>
        <rFont val="Arial"/>
        <family val="2"/>
      </rPr>
      <t>Numerador:</t>
    </r>
    <r>
      <rPr>
        <sz val="11"/>
        <color rgb="FF000000"/>
        <rFont val="Arial"/>
        <family val="2"/>
      </rPr>
      <t xml:space="preserve"> corresponde al presupuesto ejecutado, acumulado y registrado en el aplicativo financiero.
</t>
    </r>
    <r>
      <rPr>
        <b/>
        <sz val="11"/>
        <color rgb="FF000000"/>
        <rFont val="Arial"/>
        <family val="2"/>
      </rPr>
      <t>Denominador:</t>
    </r>
    <r>
      <rPr>
        <sz val="11"/>
        <color rgb="FF000000"/>
        <rFont val="Arial"/>
        <family val="2"/>
      </rPr>
      <t xml:space="preserve"> el valor de presupuesto de gasto de FRISCO programado corresponde al aprobado por el Consejo Nacional de Estupefacientes. </t>
    </r>
  </si>
  <si>
    <t>T55</t>
  </si>
  <si>
    <t>Evaluar a partir de la revisión documental y/o evidencias la administración de las sociedades y/o establecimientos de comercio a nivel contable, financiero, tributario y/o jurídico (dependiendo de la información disponible), relevantes para el cumplimiento de las metas institucionales, generando las alertas a que haya lugar como resultado de las auditorías realizadas.</t>
  </si>
  <si>
    <t>Gerencia de Auditoría a Sociedades</t>
  </si>
  <si>
    <t>Escalamiento de alertas relacionadas con la administración de sociedades y/o establecimientos de comercio y definición de planes de acción</t>
  </si>
  <si>
    <r>
      <t xml:space="preserve">(((Alertas relacionadas con la administración de las sociedades y/o establecimientos de comercio </t>
    </r>
    <r>
      <rPr>
        <b/>
        <sz val="11"/>
        <color theme="1"/>
        <rFont val="Arial"/>
        <family val="2"/>
      </rPr>
      <t xml:space="preserve">informadas </t>
    </r>
    <r>
      <rPr>
        <sz val="11"/>
        <color theme="1"/>
        <rFont val="Arial"/>
        <family val="2"/>
      </rPr>
      <t xml:space="preserve">para la toma de decisiones / Alertas relacionadas con la administración de las sociedades y/o establecimientos de comercio </t>
    </r>
    <r>
      <rPr>
        <b/>
        <sz val="11"/>
        <color theme="1"/>
        <rFont val="Arial"/>
        <family val="2"/>
      </rPr>
      <t>identificadas</t>
    </r>
    <r>
      <rPr>
        <sz val="11"/>
        <color theme="1"/>
        <rFont val="Arial"/>
        <family val="2"/>
      </rPr>
      <t xml:space="preserve"> en los ejercicios de auditoría) * 50%) + ((Alertas con </t>
    </r>
    <r>
      <rPr>
        <b/>
        <sz val="11"/>
        <color theme="1"/>
        <rFont val="Arial"/>
        <family val="2"/>
      </rPr>
      <t xml:space="preserve">planes de acción requeridos </t>
    </r>
    <r>
      <rPr>
        <sz val="11"/>
        <color theme="1"/>
        <rFont val="Arial"/>
        <family val="2"/>
      </rPr>
      <t xml:space="preserve">/ Alertas relacionadas con la administración de las sociedades y/o establecimientos de comercio </t>
    </r>
    <r>
      <rPr>
        <b/>
        <sz val="11"/>
        <color theme="1"/>
        <rFont val="Arial"/>
        <family val="2"/>
      </rPr>
      <t>identificadas</t>
    </r>
    <r>
      <rPr>
        <sz val="11"/>
        <color theme="1"/>
        <rFont val="Arial"/>
        <family val="2"/>
      </rPr>
      <t xml:space="preserve"> en los ejercicios de auditoría) * 50%)) * 100%</t>
    </r>
  </si>
  <si>
    <r>
      <rPr>
        <b/>
        <sz val="11"/>
        <rFont val="Arial"/>
        <family val="2"/>
      </rPr>
      <t xml:space="preserve">Objetivo del indicador: </t>
    </r>
    <r>
      <rPr>
        <sz val="11"/>
        <rFont val="Arial"/>
        <family val="2"/>
      </rPr>
      <t xml:space="preserve">medir el </t>
    </r>
    <r>
      <rPr>
        <b/>
        <sz val="11"/>
        <rFont val="Arial"/>
        <family val="2"/>
      </rPr>
      <t>porcentaje</t>
    </r>
    <r>
      <rPr>
        <sz val="11"/>
        <rFont val="Arial"/>
        <family val="2"/>
      </rPr>
      <t xml:space="preserve"> de escalamiento a las instancias de decisión (Vicepresidencia de Sociedades y/o sus direcciones y Presidencia SAE), de las alertas de tipo contable, financiero, tributario o jurídico identificadas sobre la administración de sociedades y/o establecimientos de comercio a partir de la ejecución de auditorías y la definición de planes de acción. 
</t>
    </r>
    <r>
      <rPr>
        <b/>
        <sz val="11"/>
        <rFont val="Arial"/>
        <family val="2"/>
      </rPr>
      <t>Numerador</t>
    </r>
    <r>
      <rPr>
        <sz val="11"/>
        <rFont val="Arial"/>
        <family val="2"/>
      </rPr>
      <t xml:space="preserve">: corresponde al número de alertas de tipo contable, financiero, tributario o jurídico </t>
    </r>
    <r>
      <rPr>
        <b/>
        <sz val="11"/>
        <rFont val="Arial"/>
        <family val="2"/>
      </rPr>
      <t xml:space="preserve">informadas </t>
    </r>
    <r>
      <rPr>
        <sz val="11"/>
        <rFont val="Arial"/>
        <family val="2"/>
      </rPr>
      <t xml:space="preserve">para la toma de decisiones con respecto a la administración de las sociedades y/o establecimientos de comercio y al número de alertas que cuentan con un </t>
    </r>
    <r>
      <rPr>
        <b/>
        <sz val="11"/>
        <rFont val="Arial"/>
        <family val="2"/>
      </rPr>
      <t>plan de acción requerido</t>
    </r>
    <r>
      <rPr>
        <sz val="11"/>
        <rFont val="Arial"/>
        <family val="2"/>
      </rPr>
      <t xml:space="preserve"> 
</t>
    </r>
    <r>
      <rPr>
        <b/>
        <sz val="11"/>
        <rFont val="Arial"/>
        <family val="2"/>
      </rPr>
      <t>Denominador</t>
    </r>
    <r>
      <rPr>
        <sz val="11"/>
        <rFont val="Arial"/>
        <family val="2"/>
      </rPr>
      <t xml:space="preserve">: corresponde al número de alertas de tipo contable, financiero, tributario o jurídico </t>
    </r>
    <r>
      <rPr>
        <b/>
        <sz val="11"/>
        <rFont val="Arial"/>
        <family val="2"/>
      </rPr>
      <t>identificadas</t>
    </r>
    <r>
      <rPr>
        <sz val="11"/>
        <rFont val="Arial"/>
        <family val="2"/>
      </rPr>
      <t xml:space="preserve"> a partir de la ejecución de auditorías sobre la administración de las sociedades y/o establecimientos de comercio.</t>
    </r>
  </si>
  <si>
    <t>T56</t>
  </si>
  <si>
    <t>Verificar a partir de la revisión de evidencias, el "Estado" de las sociedades y/o establecimientos de comercio no migrados al aplicativo Sigma 2.0 e informar las situaciones identificadas a que haya lugar</t>
  </si>
  <si>
    <t>Reporte "Estado" sociedades y/o establecimientos de comercio NO migrados al aplicativo sigma 2.0</t>
  </si>
  <si>
    <t>(Sociedades y/o establecimientos de comercio con "Estado Analizado" / Sociedades no migradas) * 100%</t>
  </si>
  <si>
    <r>
      <rPr>
        <b/>
        <sz val="11"/>
        <rFont val="Arial"/>
        <family val="2"/>
      </rPr>
      <t xml:space="preserve">Objetivo del indicador: </t>
    </r>
    <r>
      <rPr>
        <sz val="11"/>
        <rFont val="Arial"/>
        <family val="2"/>
      </rPr>
      <t xml:space="preserve">medir el porcentaje de sociedades y/o establecimientos de comercio NO migrados al aplicativo Sigma 2.0. frente a los cuales se tiene claro su estado, dado el análisis y verificación realizado contra los respectivos soportes.
</t>
    </r>
    <r>
      <rPr>
        <b/>
        <sz val="11"/>
        <rFont val="Arial"/>
        <family val="2"/>
      </rPr>
      <t>Numerador</t>
    </r>
    <r>
      <rPr>
        <sz val="11"/>
        <rFont val="Arial"/>
        <family val="2"/>
      </rPr>
      <t>: corresponde al número de sociedades y/o establecimientos de comercio NO migrados al aplicativo Sigma 2.0.</t>
    </r>
    <r>
      <rPr>
        <b/>
        <sz val="11"/>
        <rFont val="Arial"/>
        <family val="2"/>
      </rPr>
      <t xml:space="preserve"> </t>
    </r>
    <r>
      <rPr>
        <sz val="11"/>
        <rFont val="Arial"/>
        <family val="2"/>
      </rPr>
      <t xml:space="preserve">con </t>
    </r>
    <r>
      <rPr>
        <b/>
        <sz val="11"/>
        <rFont val="Arial"/>
        <family val="2"/>
      </rPr>
      <t>"Estado Analizado".</t>
    </r>
    <r>
      <rPr>
        <sz val="11"/>
        <rFont val="Arial"/>
        <family val="2"/>
      </rPr>
      <t xml:space="preserve">
</t>
    </r>
    <r>
      <rPr>
        <b/>
        <sz val="11"/>
        <rFont val="Arial"/>
        <family val="2"/>
      </rPr>
      <t>Denominador</t>
    </r>
    <r>
      <rPr>
        <sz val="11"/>
        <rFont val="Arial"/>
        <family val="2"/>
      </rPr>
      <t>: corresponde al número de sociedades y/o establecimientos de comercio NO migrados al aplicativo Sigma 2.0.</t>
    </r>
  </si>
  <si>
    <t>T57</t>
  </si>
  <si>
    <t>Elaborar, ejecutar y realizar seguimiento al plan de trabajo de Riesgos con especial énfasis en el seguimiento, monitoreo y evaluación para la mejora continua.</t>
  </si>
  <si>
    <t>Gestión de Cumplimiento</t>
  </si>
  <si>
    <t>Oficina de Integridad, Anticorrupción y Cumplimiento</t>
  </si>
  <si>
    <t>Avance en la implementación del plan de trabajo de riesgos</t>
  </si>
  <si>
    <t>(Número de Actividades ejecutadas del plan de trabajo de riesgos / Número de Actividades programadas del plan de trabajo de riesgos) * 100%</t>
  </si>
  <si>
    <r>
      <rPr>
        <b/>
        <sz val="11"/>
        <rFont val="Arial"/>
        <family val="2"/>
      </rPr>
      <t>Objetivo</t>
    </r>
    <r>
      <rPr>
        <sz val="11"/>
        <rFont val="Arial"/>
        <family val="2"/>
      </rPr>
      <t xml:space="preserve">: medir el grado de avance de implementación del plan de trabajo del GIT de Riesgos de la OIAC
</t>
    </r>
    <r>
      <rPr>
        <b/>
        <sz val="11"/>
        <rFont val="Arial"/>
        <family val="2"/>
      </rPr>
      <t>Numerador</t>
    </r>
    <r>
      <rPr>
        <sz val="11"/>
        <rFont val="Arial"/>
        <family val="2"/>
      </rPr>
      <t xml:space="preserve">: corresponde al número de actividades ejecutadas del plan de trabajo de riesgos. Se entiende como ejecutada la actividad, cuando ésta tenga la evidencia establecida.
</t>
    </r>
    <r>
      <rPr>
        <b/>
        <sz val="11"/>
        <rFont val="Arial"/>
        <family val="2"/>
      </rPr>
      <t>Denominador</t>
    </r>
    <r>
      <rPr>
        <sz val="11"/>
        <rFont val="Arial"/>
        <family val="2"/>
      </rPr>
      <t>: corresponde a las actividades programadas en el plan de trabajo de riesgos para la vigencia 2025</t>
    </r>
  </si>
  <si>
    <t>T58</t>
  </si>
  <si>
    <t>Mantener, mejorar y hacer seguimiento al sistema integral de prevención del riesgo de lavado de activos, financiación del terrorismo y financiación de la proliferación de armas de destrucción masiva</t>
  </si>
  <si>
    <t>Avance en el mantenimiento, mejora y seguimiento del sistema de administración de riesgos de lavado de activos y financiación del terrorismo</t>
  </si>
  <si>
    <t>(Número de actividades del Plan de trabajo ejecutadas / Número de Actividades del Plan de trabajo programadas) * 100%</t>
  </si>
  <si>
    <r>
      <t>Objetivo</t>
    </r>
    <r>
      <rPr>
        <sz val="11"/>
        <rFont val="Arial"/>
        <family val="2"/>
      </rPr>
      <t>: Medir el grado de avance de la implementación, mantenimiento y mejora del sistema integral de prevención del riesgo de lavado de activos, financiación del terrorismo y financiación de la proliferación de armas de destrucción masiva.</t>
    </r>
    <r>
      <rPr>
        <b/>
        <sz val="11"/>
        <rFont val="Arial"/>
        <family val="2"/>
      </rPr>
      <t xml:space="preserve">
Numerador</t>
    </r>
    <r>
      <rPr>
        <sz val="11"/>
        <rFont val="Arial"/>
        <family val="2"/>
      </rPr>
      <t>: Corresponde a las actividades ejecutadas del Plan de Trabajo. Se entiende como ejecutada la actividad, cuando ésta tenga la evidencia establecida.</t>
    </r>
    <r>
      <rPr>
        <b/>
        <sz val="11"/>
        <rFont val="Arial"/>
        <family val="2"/>
      </rPr>
      <t xml:space="preserve">
Denominador:</t>
    </r>
    <r>
      <rPr>
        <sz val="11"/>
        <rFont val="Arial"/>
        <family val="2"/>
      </rPr>
      <t xml:space="preserve"> corresponde a las actividades programadas en el marco del plan de trabajo lo cual abarca o se apalanca en lineamientos establecidos en la Política SARLAFT </t>
    </r>
  </si>
  <si>
    <t>T59</t>
  </si>
  <si>
    <t>Elaborar, ejecutar y realizar seguimiento al plan de trabajo de Integridad con especial énfasis en el cumplimiento de las acciones enmarcadas en la Estrategia de Lucha Contra la Corrupción de la Entidad.</t>
  </si>
  <si>
    <t>Avance en la implementación del plan de trabajo del GIT Integridad.</t>
  </si>
  <si>
    <t xml:space="preserve">(Número de Actividades del Plan de trabajo ejecutadas / Número de Actividades del Plan de trabajo programadas) * 100%
</t>
  </si>
  <si>
    <r>
      <rPr>
        <b/>
        <sz val="11"/>
        <color rgb="FF000000"/>
        <rFont val="Arial"/>
        <family val="2"/>
      </rPr>
      <t>Objetivo:</t>
    </r>
    <r>
      <rPr>
        <sz val="11"/>
        <color rgb="FF000000"/>
        <rFont val="Arial"/>
        <family val="2"/>
      </rPr>
      <t xml:space="preserve"> Medir el grado de avance de implementación del plan de trabajo del GIT de Integridad de la OIAC
</t>
    </r>
    <r>
      <rPr>
        <b/>
        <sz val="11"/>
        <color rgb="FF000000"/>
        <rFont val="Arial"/>
        <family val="2"/>
      </rPr>
      <t>Numerador:</t>
    </r>
    <r>
      <rPr>
        <sz val="11"/>
        <color rgb="FF000000"/>
        <rFont val="Arial"/>
        <family val="2"/>
      </rPr>
      <t xml:space="preserve"> corresponde al número de actividades ejecutadas del plan de trabajo de Integridad. Se entiende como ejecutada la actividad, cuando ésta tenga la evidencia establecida.
</t>
    </r>
    <r>
      <rPr>
        <b/>
        <sz val="11"/>
        <color rgb="FF000000"/>
        <rFont val="Arial"/>
        <family val="2"/>
      </rPr>
      <t>Denominador:</t>
    </r>
    <r>
      <rPr>
        <sz val="11"/>
        <color rgb="FF000000"/>
        <rFont val="Arial"/>
        <family val="2"/>
      </rPr>
      <t xml:space="preserve"> corresponde a las actividades programadas en el plan de trabajo de integridad para la vigencia 2025</t>
    </r>
  </si>
  <si>
    <t>T60</t>
  </si>
  <si>
    <t>10. Diseñar, desarrollar e implementar la estrategia de transición digital que propenda por la transparencia y adecuada administración de los activos.</t>
  </si>
  <si>
    <t>Fortalecer y/o integrar los sistemas de información e información digital empleada por SAE para contribuir al adecuado funcionamiento de la Sociedad</t>
  </si>
  <si>
    <t>Implementar el Plan Estratégico Tecnológico Institucional - PETI</t>
  </si>
  <si>
    <t>Tecnologías de la Información</t>
  </si>
  <si>
    <t>Oficina de Tecnologías y Sistemas de Información</t>
  </si>
  <si>
    <t>Implementación del Plan Estratégico Tecnológico Institucional- PETI</t>
  </si>
  <si>
    <t>(Promedio ponderado de la ejecución de actividades realizadas por la OTI para la implementación y/o actualización del PETI / 100% de las actividades programadas por la OTI para la implementación y/o actualización PETI)*100%</t>
  </si>
  <si>
    <t>T61</t>
  </si>
  <si>
    <t>Implementar el Sistema de Gestión de Seguridad de la Información en la entidad</t>
  </si>
  <si>
    <t>Implementación del Sistema de Gestión de Seguridad de la información</t>
  </si>
  <si>
    <t>(Promedio ponderado de la ejecución de actividades realizadas por la OTI para la implementación del Sistema de Gestión de Seguridad de la información / 100% de las actividades programadas por la OTI para la implementación del Sistema de Gestión de Seguridad de la información) * 100%</t>
  </si>
  <si>
    <r>
      <rPr>
        <b/>
        <sz val="11"/>
        <color rgb="FF000000"/>
        <rFont val="Arial"/>
        <family val="2"/>
      </rPr>
      <t>Objetivo del indicador</t>
    </r>
    <r>
      <rPr>
        <sz val="11"/>
        <color rgb="FF000000"/>
        <rFont val="Arial"/>
        <family val="2"/>
      </rPr>
      <t xml:space="preserve">: medir la implementación del Sistema de Gestión de Seguridad de la información, considerando las buenas prácticas del MINTIC, ISO 27001, Modelo de Seguridad y Privacidad de la Información y Conpes de seguridad digital.
</t>
    </r>
    <r>
      <rPr>
        <b/>
        <sz val="11"/>
        <color rgb="FF000000"/>
        <rFont val="Arial"/>
        <family val="2"/>
      </rPr>
      <t>Numerador</t>
    </r>
    <r>
      <rPr>
        <sz val="11"/>
        <color rgb="FF000000"/>
        <rFont val="Arial"/>
        <family val="2"/>
      </rPr>
      <t xml:space="preserve">: corresponde al promedio ponderado de la ejecución de las actividades programadas para la implementación del Sistema de Gestión de Seguridad de la Información con sus respectivas evidencias. 
</t>
    </r>
    <r>
      <rPr>
        <b/>
        <sz val="11"/>
        <color rgb="FF000000"/>
        <rFont val="Arial"/>
        <family val="2"/>
      </rPr>
      <t>Denominador</t>
    </r>
    <r>
      <rPr>
        <sz val="11"/>
        <color rgb="FF000000"/>
        <rFont val="Arial"/>
        <family val="2"/>
      </rPr>
      <t xml:space="preserve">: corresponde al 100% programado de las actividades establecidas en la vigencia para la implementación del Sistema de Gestión de Seguridad de la Información. </t>
    </r>
  </si>
  <si>
    <t>T62</t>
  </si>
  <si>
    <t>11. Estandarizar, actualizar y mejorar la información del inventario de activos administrados por la SAE con criterios de calidad y oportunidad.</t>
  </si>
  <si>
    <t>Realizar la conciliación de cifras entre FGN - SAE</t>
  </si>
  <si>
    <t>Recepción y Registro</t>
  </si>
  <si>
    <t>Dirección de Control del Inventario</t>
  </si>
  <si>
    <t>Conciliación de cifras</t>
  </si>
  <si>
    <t>(Número de activos recibidos SAE / Número de activos entregados FGN) * 100%</t>
  </si>
  <si>
    <r>
      <t xml:space="preserve">Objetivo del indicador: </t>
    </r>
    <r>
      <rPr>
        <sz val="11"/>
        <color rgb="FF000000"/>
        <rFont val="Arial"/>
        <family val="2"/>
      </rPr>
      <t>medir la gestión realizada por la SAE en cuanto a la recepción de activos</t>
    </r>
    <r>
      <rPr>
        <b/>
        <sz val="11"/>
        <color rgb="FF000000"/>
        <rFont val="Arial"/>
        <family val="2"/>
      </rPr>
      <t xml:space="preserve">
Numerador: </t>
    </r>
    <r>
      <rPr>
        <sz val="11"/>
        <color rgb="FF000000"/>
        <rFont val="Arial"/>
        <family val="2"/>
      </rPr>
      <t>Se refiere a todos los activos recibidos por SAE</t>
    </r>
    <r>
      <rPr>
        <b/>
        <sz val="11"/>
        <color rgb="FF000000"/>
        <rFont val="Arial"/>
        <family val="2"/>
      </rPr>
      <t xml:space="preserve">
Denominador: </t>
    </r>
    <r>
      <rPr>
        <sz val="11"/>
        <color rgb="FF000000"/>
        <rFont val="Arial"/>
        <family val="2"/>
      </rPr>
      <t>Se refiere a todos los activos entregados por FGN a SAE</t>
    </r>
  </si>
  <si>
    <t>T63</t>
  </si>
  <si>
    <t>Depurar información financiera (activos y pasivos del FRISCO) de inmuebles.</t>
  </si>
  <si>
    <t xml:space="preserve"> Estados de cuenta de activos con orden de devolución</t>
  </si>
  <si>
    <t>(Número de folios de matrícula inmobiliaria con estados de cuenta realizados / Número de folios de matrícula inmobiliaria priorizados para elaboración de estados de cuenta) * 100%</t>
  </si>
  <si>
    <r>
      <rPr>
        <b/>
        <sz val="11"/>
        <color rgb="FF000000"/>
        <rFont val="Arial"/>
        <family val="2"/>
      </rPr>
      <t>Objetivo</t>
    </r>
    <r>
      <rPr>
        <sz val="11"/>
        <color rgb="FF000000"/>
        <rFont val="Arial"/>
        <family val="2"/>
      </rPr>
      <t xml:space="preserve">: Realizar la medición de la elaboración de estados de cuenta de acuerdo con los folios de matrícula que cuenten con Acto administrativo que ordena la devolución.
</t>
    </r>
    <r>
      <rPr>
        <b/>
        <sz val="11"/>
        <color rgb="FF000000"/>
        <rFont val="Arial"/>
        <family val="2"/>
      </rPr>
      <t>Numerador</t>
    </r>
    <r>
      <rPr>
        <sz val="11"/>
        <color rgb="FF000000"/>
        <rFont val="Arial"/>
        <family val="2"/>
      </rPr>
      <t xml:space="preserve">: Corresponde a los folios de matrícula inmobiliaria con estados de cuenta realizados por parte de la Dirección Financiera.
</t>
    </r>
    <r>
      <rPr>
        <b/>
        <sz val="11"/>
        <color rgb="FF000000"/>
        <rFont val="Arial"/>
        <family val="2"/>
      </rPr>
      <t>Denominador</t>
    </r>
    <r>
      <rPr>
        <sz val="11"/>
        <color rgb="FF000000"/>
        <rFont val="Arial"/>
        <family val="2"/>
      </rPr>
      <t>: Los folios de matrícula priorizados para la elaboración de estados de cuenta corresponden a aquellos que cuenten con Acto administrativo que ordena la devolución y/o destinación definitiva y con Acta de entrega física real y material a los propietarios, o según necesidad manifiesta. El estimado de estados de cuenta a realizar para el 2025 corresponden a 400 folios de matrícula.</t>
    </r>
  </si>
  <si>
    <t>T64</t>
  </si>
  <si>
    <t xml:space="preserve">Aprendizaje y Desarrollo </t>
  </si>
  <si>
    <t>12. Fomentar un bienestar laboral armónico de acuerdo con los valores institucionales y las necesidades de los trabajadores de SAE.</t>
  </si>
  <si>
    <t>Crear mecanismos de mejora del ambiente laboral y aumento del bienestar laboral de colaboradores de SAE</t>
  </si>
  <si>
    <t>Ejecutar el Plan de Bienestar Social y Calidad de Vida de los trabajadores de SAE</t>
  </si>
  <si>
    <t>Cumplimiento del Plan de Bienestar Social y Calidad de Vida</t>
  </si>
  <si>
    <t>(Número de actividades ejecutadas en el Plan de Bienestar Social y Calidad de Vida / Número de actividades programadas en el Programa de Bienestar y Calidad de Vida) * 100%</t>
  </si>
  <si>
    <r>
      <rPr>
        <b/>
        <sz val="11"/>
        <color rgb="FF000000"/>
        <rFont val="Arial"/>
        <family val="2"/>
      </rPr>
      <t>Objetivo del indicador:</t>
    </r>
    <r>
      <rPr>
        <sz val="11"/>
        <color rgb="FF000000"/>
        <rFont val="Arial"/>
        <family val="2"/>
      </rPr>
      <t xml:space="preserve"> Medir el cumplimiento del Plan de Bienestar Social y Calidad de Vida
</t>
    </r>
    <r>
      <rPr>
        <b/>
        <sz val="11"/>
        <color rgb="FF000000"/>
        <rFont val="Arial"/>
        <family val="2"/>
      </rPr>
      <t xml:space="preserve">
Numerador: </t>
    </r>
    <r>
      <rPr>
        <sz val="11"/>
        <color rgb="FF000000"/>
        <rFont val="Arial"/>
        <family val="2"/>
      </rPr>
      <t xml:space="preserve">Corresponde a la ejecución de actividades del Plan de Bienestar Social y Calidad de Vida.
</t>
    </r>
    <r>
      <rPr>
        <b/>
        <sz val="11"/>
        <color rgb="FF000000"/>
        <rFont val="Arial"/>
        <family val="2"/>
      </rPr>
      <t xml:space="preserve">
Denominador: </t>
    </r>
    <r>
      <rPr>
        <sz val="11"/>
        <color rgb="FF000000"/>
        <rFont val="Arial"/>
        <family val="2"/>
      </rPr>
      <t>Corresponde a las actividades programadas en el Plan de Bienestar Social y Calidad de Vida.</t>
    </r>
  </si>
  <si>
    <t>T65</t>
  </si>
  <si>
    <t>13. Desarrollar y potenciar las habilidades, competencias y conocimiento del talento humano de SAE a través de procesos de gestión de conocimiento y gestión del cambio.</t>
  </si>
  <si>
    <t>Implementar mecanismos para el desarrollo personal y profesional de los trabajadores de SAE</t>
  </si>
  <si>
    <t>Ejecutar el Plan Integral de Capacitación y Formación</t>
  </si>
  <si>
    <t>Cumplimiento del Plan Integral de Capacitación y Formación</t>
  </si>
  <si>
    <t>(Número de actividades ejecutadas en el Plan de Integral de Capacitación y Formación / Número de actividades programadas en el Plan Integral de Capacitación y Formación) * 100%</t>
  </si>
  <si>
    <r>
      <t xml:space="preserve">Objetivo del indicador: </t>
    </r>
    <r>
      <rPr>
        <sz val="11"/>
        <color rgb="FF000000"/>
        <rFont val="Arial"/>
        <family val="2"/>
      </rPr>
      <t>Medir el cumplimiento del Plan Integral de Capacitación y Formación</t>
    </r>
    <r>
      <rPr>
        <b/>
        <sz val="11"/>
        <color rgb="FF000000"/>
        <rFont val="Arial"/>
        <family val="2"/>
      </rPr>
      <t xml:space="preserve">
Numerador: </t>
    </r>
    <r>
      <rPr>
        <sz val="11"/>
        <color rgb="FF000000"/>
        <rFont val="Arial"/>
        <family val="2"/>
      </rPr>
      <t>Corresponde a la ejecución de actividades o iniciativas priorizadas en la vigencia relacionadas con el Plan Integral de Capacitación y Formación y la Estrategia de Gestión del Conocimiento.</t>
    </r>
    <r>
      <rPr>
        <b/>
        <sz val="11"/>
        <color rgb="FF000000"/>
        <rFont val="Arial"/>
        <family val="2"/>
      </rPr>
      <t xml:space="preserve">
Denominador:</t>
    </r>
    <r>
      <rPr>
        <sz val="11"/>
        <color rgb="FF000000"/>
        <rFont val="Arial"/>
        <family val="2"/>
      </rPr>
      <t xml:space="preserve"> Corresponde a las actividades programadas en la vigencia relacionadas con el Plan Integral de Capacitación y Formación y la Implementación de la Estrategia de Gestión del Conocimiento.</t>
    </r>
  </si>
  <si>
    <t>FORMATO PLAN DE ACCIÓN INSTITUCIONAL
PROCESO GOBIERNO Y GESTIÓN DE LA ESTRATEGIA
MACROPROCESO DIRECCIONAMIENTO ESTRATÉGICO</t>
  </si>
  <si>
    <r>
      <rPr>
        <b/>
        <sz val="11"/>
        <color theme="1"/>
        <rFont val="Arial"/>
        <family val="2"/>
      </rPr>
      <t>Código:</t>
    </r>
    <r>
      <rPr>
        <sz val="11"/>
        <color theme="1"/>
        <rFont val="Arial"/>
        <family val="2"/>
      </rPr>
      <t xml:space="preserve"> F-DE2-118
</t>
    </r>
    <r>
      <rPr>
        <b/>
        <sz val="11"/>
        <color theme="1"/>
        <rFont val="Arial"/>
        <family val="2"/>
      </rPr>
      <t>Versión No.:</t>
    </r>
    <r>
      <rPr>
        <sz val="11"/>
        <color theme="1"/>
        <rFont val="Arial"/>
        <family val="2"/>
      </rPr>
      <t xml:space="preserve"> 05
</t>
    </r>
    <r>
      <rPr>
        <b/>
        <sz val="11"/>
        <color theme="1"/>
        <rFont val="Arial"/>
        <family val="2"/>
      </rPr>
      <t>Vigencia desde:</t>
    </r>
    <r>
      <rPr>
        <sz val="11"/>
        <color theme="1"/>
        <rFont val="Arial"/>
        <family val="2"/>
      </rPr>
      <t xml:space="preserve">
29 – 03- 2023</t>
    </r>
  </si>
  <si>
    <t>DATOS DE PARAMETRIZACIÓN</t>
  </si>
  <si>
    <t>Objetivos_Estratégicos</t>
  </si>
  <si>
    <t>Iniciativas_Objetivo1</t>
  </si>
  <si>
    <t>Iniciativas_Objetivo2</t>
  </si>
  <si>
    <t>Iniciativas_Objetivo3</t>
  </si>
  <si>
    <t>Iniciativas_Objetivo4</t>
  </si>
  <si>
    <t>Iniciativas_Objetivo5</t>
  </si>
  <si>
    <t>Iniciativas_Objetivo6</t>
  </si>
  <si>
    <t>Iniciativas_Objetivo7</t>
  </si>
  <si>
    <t>Iniciativas_Objetivo8</t>
  </si>
  <si>
    <t>Iniciativas_Objetivo9</t>
  </si>
  <si>
    <t>Iniciativas_Objetivo10</t>
  </si>
  <si>
    <t>Iniciativas_Objetivo11</t>
  </si>
  <si>
    <t>Iniciativas_Objetivo12</t>
  </si>
  <si>
    <t>Iniciativas_Objetivo13</t>
  </si>
  <si>
    <t>Realizar y participar en eventos comerciales, corporativos, académicos o estratégicos para el buen posicionamiento de SAE</t>
  </si>
  <si>
    <t>Impulsar la modificación normativa necesaria para el fortalecimiento del modelo operacional de SAE y el cumplimiento de sus objetivos estratégicos</t>
  </si>
  <si>
    <t>Promocionar de acciones de gestión del conocimiento interno y externo entre colaboradores de SAE</t>
  </si>
  <si>
    <t>Direccionamiento estratégico</t>
  </si>
  <si>
    <t>Relacionamiento estratégico y alianzas público - populares</t>
  </si>
  <si>
    <t>Reconocer población beneficiaria y afectada con los  mecanismos de administración</t>
  </si>
  <si>
    <t xml:space="preserve">Fortalecer estrategias y espacios de control , seguimiento y aseguramiento en el marco de la misionalidad de SAE  </t>
  </si>
  <si>
    <t>Gestión del talento humano</t>
  </si>
  <si>
    <t>Crear nuevas líneas de negocio que aumenten los ingresos de la Sociedad.</t>
  </si>
  <si>
    <t>Crear espacios de innovación y mejora que coadyuven a los objetivos estratégicos de SAE</t>
  </si>
  <si>
    <t>Tecnologías de la información</t>
  </si>
  <si>
    <t>Fortalecer el modelo de seguimiento y control de los recursos económicos</t>
  </si>
  <si>
    <t>Diseñar y/o implementar  estrategias de ahorro en la administración de activos.</t>
  </si>
  <si>
    <t>Recepción y registro</t>
  </si>
  <si>
    <t>Diagnóstico y alistamiento</t>
  </si>
  <si>
    <t>Gestión administrativa</t>
  </si>
  <si>
    <t>Gestión financiera</t>
  </si>
  <si>
    <t>Mantenimiento y soporte</t>
  </si>
  <si>
    <t>Gestión contractual</t>
  </si>
  <si>
    <t>Gestión documental</t>
  </si>
  <si>
    <t>Gestión jurídica</t>
  </si>
  <si>
    <t>Seguimiento y evaluación</t>
  </si>
  <si>
    <t>Gestión del cumplimiento</t>
  </si>
  <si>
    <t>Área</t>
  </si>
  <si>
    <t># Indicadores</t>
  </si>
  <si>
    <t>Diligenció PAI</t>
  </si>
  <si>
    <t>Diligenció Gest.</t>
  </si>
  <si>
    <t>Avance</t>
  </si>
  <si>
    <t>PAI</t>
  </si>
  <si>
    <t>Gest</t>
  </si>
  <si>
    <t>Cuanti</t>
  </si>
  <si>
    <t>Cuali</t>
  </si>
  <si>
    <t>Dirección de Analítica, Alistamiento y Valoración</t>
  </si>
  <si>
    <t>Dirección de Contratación</t>
  </si>
  <si>
    <t>Correo jefe</t>
  </si>
  <si>
    <t>Sí</t>
  </si>
  <si>
    <t>En el indicador T44, por favor incluir una descripción cualitativa del estado de avance en el campo de Análisis del indicador</t>
  </si>
  <si>
    <t>De acuerdo a lo presentado en el campo de observaciones, el denominador del indicador T16 debería ser 8. Por favor revisar</t>
  </si>
  <si>
    <t>Comentarios</t>
  </si>
  <si>
    <t>En el indicador O11, se habla del avance en el primer trimestre. Se invita a la Dirección a proponer una nueva meta anual, considerando el avance.</t>
  </si>
  <si>
    <t xml:space="preserve"> </t>
  </si>
  <si>
    <t>Solicitamos, para cada uno de los indicadores, un análisis breve que presente los motivos del estado de avance del indicador. De la misma forma, incluir en el campo de observaciones las acciones que adelantará la Dirección para asegurar una mejora en los resultados.</t>
  </si>
  <si>
    <t>Enviaron correo copiando al director, ¿se vale?</t>
  </si>
  <si>
    <t>Que envíen las solicitudes de modificación del indicador T8 de acuerdo al formato</t>
  </si>
  <si>
    <t>En el indicador T2, el denominador corresponde a la meta de 100 para el año. En este sentido, el indicador presentaría un bajo desempeño.
Solicitamos modificar el denominador, y plantear las acciones que se realizarán desde el área para garantizar el cumplimiento de la meta.</t>
  </si>
  <si>
    <t>No han hecho nada</t>
  </si>
  <si>
    <t>Deberían solicitar la modificación al PAI una vez se apruebe la nueva Estrategia de Comunicaciones</t>
  </si>
  <si>
    <t>En el indicador T60, por favor incluir una descripción cualitativa del estado de avance en el campo de Análisis del indicador</t>
  </si>
  <si>
    <t>Creo que, o bien cambiamos los indicadores a Gestión, o bien les pedimos un verdadero plan anual</t>
  </si>
  <si>
    <r>
      <t xml:space="preserve">¿Podemos acordar con ellos que el Plan de Capacitación esté mejor hecho? Está </t>
    </r>
    <r>
      <rPr>
        <b/>
        <sz val="11"/>
        <color theme="1"/>
        <rFont val="Calibri"/>
        <family val="2"/>
        <scheme val="minor"/>
      </rPr>
      <t xml:space="preserve">muy </t>
    </r>
    <r>
      <rPr>
        <sz val="11"/>
        <color theme="1"/>
        <rFont val="Calibri"/>
        <family val="2"/>
        <scheme val="minor"/>
      </rPr>
      <t>sobrejecutado</t>
    </r>
  </si>
  <si>
    <t>Falta correo por parte de la Directora. No se cargaron evidencias de los indicadores O15, O16 ni T30</t>
  </si>
  <si>
    <t>En los indicadores T1 y T47, por favor incluir una descripción cualitativa del estado de avance en el campo de Análisis del indicador.
En el indicador T18, presentar las acciones que realizará la Dirección para garantizar el cumplimiento de la meta.
Faltan los indicadores del indicador T18</t>
  </si>
  <si>
    <t xml:space="preserve">Falta correo por parte de la Directora.
En el primer trimestre para el indicador T21 la Dirección reportó un avance de $34.675'821.991 por la entrega física del inmueble denominado "El Dólar". Por esta razón, el reporte del segundo trimestre no puede ser inferior a este reporte. Recordar que este reporte es acumulado
La información se encuentra duplicada entre la columna de análisis y de observaciones. Verificar que en la columna de Análisis se realice una descripción de por qué el indicador no avanzó, y en la columna de observaciones se indiquen las acciones que realizará la Dirección para cumplirlas.
No han cargado ninguna evidencia
</t>
  </si>
  <si>
    <t>Enviaron correos, pero no por los encargados del área. Copiar al director.
En el indicador T51, por favor incluir una descripción cualitativa del estado de avance en el campo de Análisis del indicador
En el indicador T52, el numerador implica que las actividades ejecutadas son la recepción de quejas. ¿Qué significaría entonces el denominador?. No se adjunta ninguna evidencia. Si se trata de quejas, no es necesario incluirlas, pero se espera un plan.
En el indicador T64, ¿cuántas actividades se tienen programadas en el Plan de Bienestar para todo el año? El denominador no corresponde.</t>
  </si>
  <si>
    <t>Cargar evidencias del indicador O30</t>
  </si>
  <si>
    <t>Es necesario enviar correo por parte de la Dirección.
Adicionalmente, es necesario señalar en la columna "Observaciones" las acciones que realizará el área para garantizar el cumplimiento del indicador en lo restante del año.
No se cargaron evidencias de los indicadores T25, T26, T27, T28. Si estas están incluidas como parte de la T24, favor individualizarla en cada carpeta</t>
  </si>
  <si>
    <t>Los indicadores O32 y O34 se encuentran sin diligenciar.
Una vez diligenciados, enviar correo desde la Dirección confirmando.
No han cargado ninguna evidencia</t>
  </si>
  <si>
    <t>No han diligenciado los indicadores T14C ni T36.</t>
  </si>
  <si>
    <t>En el indicador T37, por favor señalar las acciones que realizará la Dirección para garantizar el cumplimiento el indicador</t>
  </si>
  <si>
    <t>Mesa</t>
  </si>
  <si>
    <t>El cálculo de las hectáreas de tierra entregadas a la estrategia de tierras sociales para la paz incluye tanto las ventas gestionadas por la Gerencia de Comercialización de Activos Sociales como las entregas realizadas a la Unidad para las Víctimas, en el primer trimestre se realizaron entregas al FRV de la sociedad  CIPRES ASOCIADOS S A S:
FMI	Medida	
50C-1699374	11.05	M2
50C-1699376	11.72	M2
50C-1699377	11.72	M2
50C-1699400	11.15	M2
50C-1699401	11	M2
50C-1699402	11.2	M2
50C-1699403	11.2	M2
50C-1699406	11.25	M2
50C-1699407	11.13	M2
50C-1699408	11.15	M2
50C-1699409	11	M2
50C-1699423	12.85	M2
50C-1699424	12.85	M2
50C-1699550	401.79	M2
Total	551.06	M2
	0,055106	Ha
Respecto al segundo trimestre no se realizaron entregas que aporten a la estrategia.</t>
  </si>
  <si>
    <t xml:space="preserve">Se resalta que la Dirección para el presente trimestres ajusto sus procesos internos con el fin de poder generar mayores resultados en las metas propuesta y se adelantaron rutas de trabajo para la mejora de los tiempos con el fin de optimizar en proceso y contar con un avance significativo en el tercer semestre. </t>
  </si>
  <si>
    <t>La Dirección para la Democratización de Activos Inmuebles Urbanos adelanto acciones para la priorización  de acciones con universidades, entidades públicas y organizaciones sociales realizando el trámite para : 13 FMI  con el fin de mejorar de los tiempos asignados a las solicitudes y a los requerimientos de las mismas.</t>
  </si>
  <si>
    <t>Se resalta que la Dirección para el presente trimestres ajusto sus procesos internos con el fin de poder generar mayores resultados en las metas propuesta</t>
  </si>
  <si>
    <t>El incumplimiento en el indicador obedece a la demora de las mismas entidades solicitante para reunir los requisitos de ley para acceder al bien</t>
  </si>
  <si>
    <t>Durante este periodo comprendido entre el 1 de abril y el 30 de junio de 2025. Desde la Vicepresidencia Corporativa se ejecutaron (6) seis actividades concretas que evidencian la transversalidad de la responsabilidad social empresarial como principio estratégico de gestión, articulando dimensiones internas, sociales y ambientales:
•	Seguimiento a las pasantías ofrecidas a jóvenes y poblaciones vulnerables, fortaleciendo la inclusión laboral y aportando a la construcción de oportunidades reales, alineado con los ODS 8 (Trabajo Decente) y 10 (Reducción de Desigualdades).
•	Análisis del estado de la política mediante estructuración del “Documento de análisis política de responsabilidad social empresarial sociedad de activos especiales -SAE”, que garantiza la actualización y mejora continua, reflejando el compromiso institucional de transparencia y buena gobernanza.
•	Capacitación sobre violencias basadas en género dirigida a los trabajadores de la SAE S.A.S en donde se contó con la participación de cerca de 500 personas como medida preventiva y de sensibilización que reafirma el respeto por los derechos humanos y la promoción de un entorno laboral seguro y equitativo.
•	Entrega de residuos a recicladores de oficio, vinculando responsabilidad ambiental y compromiso social, al generar oportunidades económicas a grupos de la economía popular y reducir la huella ambiental.
•	Diagnóstico de diversidad de la planta laboral mediante el diligenciamiento de la ENCUESTA SOCIODEMOGRAFICA realizada en el mes de junio. Lo anterior, en aras de identificar brechas y diseñar acciones que garanticen igualdad de oportunidades y representatividad.
•	Responsabilidad con proveedores, incluyendo criterios sociales y ambientales que fomentan cadenas de valor más sostenibles y éticas.
Estas acciones no solo representan el cumplimiento formal del plan establecido, sino que además materializan los principios de la PRSE (inclusión, sostenibilidad, transparencia, respeto por los derechos humanos) y contribuyen de manera tangible a crear valor social, ambiental y económico.</t>
  </si>
  <si>
    <t>Durante el periodo evaluado, se logró la ejecución del 93% de las acciones previstas en el Plan de Gestión Ambiental 2025, lo que refleja un alto nivel de compromiso institucional con la sostenibilidad y el cumplimiento de los objetivos ambientales.
Entre las acciones desarrolladas se destacan:
*Actividades de seguimiento para verificar el cumplimiento de compromisos ambientales.
*Inspecciones ambientales a diferentes procesos y espacios físicos, especialmente a sistemas de iluminación y zonas de almacenamiento temporal de residuos, confirmando su buen estado y conformidad con las buenas prácticas.
*Actualización de documentos técnicos y procedimentales, garantizando su alineación con la normativa ambiental vigente.
*Actualización de la línea base de consumo de recursos (agua, energía, entre otros), que servirá como referencia para medir avances en eficiencia y ahorro.
*Actividades ambientales y jornadas de sensibilización dirigidas a fortalecer la cultura ambiental interna.
*Capacitaciones al personal sobre buenas prácticas ambientales, manejo de residuos y uso eficiente de recursos.
Las tres acciones no ejecutadas fueron reprogramadas por razones operativas, sin que ello implique su cancelación definitiva, manteniéndose como compromisos vigentes a desarrollar en el corto plazo.</t>
  </si>
  <si>
    <t xml:space="preserve">Como acción de mejora se propone disminuir los tiempos en cada uno de los subprocesos que se llevan para realizar un arriendo, realizar campañas de cobro de cartera que impulsen el recaudo, impulsar jornadas de legalizaciones de ocupaciones para aumentar recaudo, realizar transacciones de ocupaciones irregulares para recuperar lo dejado de percibir por una ocupación irregular.  </t>
  </si>
  <si>
    <t xml:space="preserve">La Territorial presenta un avance en el indicador del 34% de la meta anual, al corte del mes de junio </t>
  </si>
  <si>
    <t>El recaudo mensual hasta el 31 de diciembre de 2024 por parte de la Dirección territorial Sur por concepto de cánones de arrendamiento ha sido de   $ 21,407,239,077.00, distribuido así mensualmente así: ENERO: $3,457,061,251.07, FEBRERO: $3,591,013,408.89 , MARZO:	 $2,751,202,761.49, ABRIL: $3,340,796,352.00, MAYO: $3,679,447,292.17, JUNIO: $4,587,808,011.00,</t>
  </si>
  <si>
    <t>Aunque el cumplimiento del indicador al corte del trimestre evaluado es del 57%, lo cual supera la meta trimestral del 50%, aún se encuentra por debajo del 70%, umbral mínimo para un rendimiento óptimo.
Para mejorar el desempeño del indicador y asegurar el cumplimiento de la meta anual, se proponen las siguientes acciones:
-Fortalecer las estrategias de comercialización, especialmente en canales con menor desempeño como venta directa.
-Agilizar los procesos administrativos y jurídicos relacionados con la formalización de ventas.
-Implementar campañas de promoción dirigidas a públicos objetivos con capacidad de inversión.
-Monitorear semanalmente el avance del recaudo para detectar desviaciones a tiempo y aplicar correctivos.                                -Suscribir contrato con un nuevo operador comercial.</t>
  </si>
  <si>
    <t>A la fecha, se han realizado cuatro ruedas de negocios en las ciudades de Bogotá, Neiva, Caquetá y Bucaramanga, así como un evento corporativo en alianza con el Fondo Nacional del Ahorro (FNA) en Medellín y una feria de vivienda en Soacha.</t>
  </si>
  <si>
    <t>Aunque el indicador ya registra un cumplimiento del 100%, la Dirección Comercial resalta la importancia estratégica de estos espacios, ya que permiten establecer vínculos con actores clave del sector, impulsar oportunidades de negocio y fortalecer la visibilidad institucional.
Estas actividades no solo cumplen con lo planeado, sino que también generan un alto impacto en la promoción de los inmuebles no sociales. En ese sentido, se estima que antes de finalizar el año se realicen al menos dos eventos adicionales, como parte del compromiso con la dinamización comercial y la continuidad de la estrategia institucional</t>
  </si>
  <si>
    <t xml:space="preserve">Valor de utilidades efectivamente consignadas al FRISCO:
RAZON SOCIAL - PAGO RECIBIDO - FECHA DEL PAGO 
ESTACION DE SERVICIO TERPEL CORABASTOS	 $ 457,640,937 	20/01/2025
INVERSIONES BGH S.A.S	 $ 359,305,956 	18/03/2025
INVERAUTOS S.A.S.	 $ 620,357,155 	22/04/2025
CREDIREBAJA S.A.	 $ 15,000,000 	22/05/2025
PSTC SA	 $ 1,192,912,032 	30/06/2025 y 27/07/2025
ALMACEN Y COMPRAVENTA EL DIAMANTE OCHO S A S	 $ 35,427,088 	18/06/2025
</t>
  </si>
  <si>
    <t>De acuerdo con las gestiones realizadas por la Dirección se encuentra lo siguiente:
1. La Gerencia de Comercialización de Activos Sociales informa que se recaudó el valor por la venta a ANT de los FMI 234-5776 y 234-14432, propiedad de la sociedad IMPORTADORA HEES SA y CREACIONES YOGUI LIMITADA por valor de $11,843,484,825.
2. Mediante subasta adelantada por el Martillo del Banco Popular S.A., el día 28 de marzo de 2025, fue adjudicado un (1) vehículo, el cual constituye un activo social de la sociedad TINANITA INVERSIONES S.A.S., identificada con NIT 901.119.438, por un valor de OCHOCIENTOS TREINTA Y CINCO MILLONES QUINIENTOS TREINTA Y CUATRO MIL CUARENTA Y TRES PESOS MONEDA CORRIENTE ($835.534.043).</t>
  </si>
  <si>
    <t>Con corte al 30 de junio de 2025, la entidad ha recaudado un valor preliminar de $37.512 millones de pesos por concepto de rendimientos financieros, lo que representa un 63% de cumplimiento frente a la meta estimada para la vigencia.
Durante los meses de mayo y junio, se destaca la recepción de $16.235 millones de pesos derivados de inversiones en Certificados de Depósito a Término (CDT) y Títulos de Tesorería (TES), lo cual ha contribuido significativamente al comportamiento positivo del portafolio.
Desde el punto de vista del mercado, se observa una estabilidad en las tasas de inversión, lo que ha favorecido el rendimiento de los instrumentos financieros en los que participa la entidad. Esta tendencia ha permitido mantener una rentabilidad constante, alineada con las proyecciones establecidas a inicio de año.
Se continuará con el seguimiento permanente del comportamiento del mercado y la gestión activa del portafolio de inversiones, con el fin de maximizar los rendimientos y asegurar el cumplimiento de las metas financieras establecidas.</t>
  </si>
  <si>
    <t>Con base en lo anterior, se estima que para alcanzar la meta anual será necesario recaudar un valor adicional de $22.488 millones de pesos en el segundo semestre. Esto implica un promedio mensual de ingresos por rendimientos del orden de $3.671 millones de pesos entre los meses de julio y diciembre.</t>
  </si>
  <si>
    <t>El bajo cumplimiento de este indicador obedece a que tan solo se cuenta disponible USD 513.000, No han entregado mas divisas en administración.</t>
  </si>
  <si>
    <t>T1: Se creó el plan (1 actividad)
T2: En el seguimiento realizado al Plan de Austeridad del Gasto Público 2025, se verificó que se cumplieron las 10 actividades que estaban planeadas, logrando así un 100% de ejecución. Este resultado muestra que se hizo un control y acompañamiento constante para que cada acción avanzara según lo previsto, garantizando así que los recursos públicos se manejaran con responsabilidad y eficiencia.</t>
  </si>
  <si>
    <t>Se observa que, al cierre de junio de 2025, el 6,43 % de la cartera corresponde a un rango de morosidad de 0 a 90 días.</t>
  </si>
  <si>
    <t>Para el segundo semestre del junio 2025, se presente disminución en el recaudo de contratos de arrendamiento por novedades en los sistemas misionales, lo que incremento el valor de cartera pero se mantuvo el control en las edades de mora menores a 90 días.</t>
  </si>
  <si>
    <t>Para el segundo trimestre de 2025 se observa una disminución en el cumplimiento de los acuerdos de pago por parte de los arrendatarios, alcanzando solo un 61 %.</t>
  </si>
  <si>
    <t>En mayo de 2025 se presentaron diversas inconsistencias técnicas en la pasarela de pagos utilizada para el recaudo de arrendamientos, lo que impidió que muchos inquilinos pudieran cumplir con sus obligaciones a tiempo.  Posteriormente, en junio de 2025, el aplicativo misional TESEO, utilizado para la gestión de contratos de arrendamiento, sufrió una suspensión de aproximadamente 15 días, afectando significativamente los procesos de recaudo y facturación. Estos incidentes tecnológicos generaron retrasos en los pagos y complicaron la conciliación de cuentas, incrementando la morosidad.</t>
  </si>
  <si>
    <t>Durante el segundo trimestre del año 2025, se reportaron un total de 330 contratos por mora ante las aseguradoras, obteniendo la indemnización del 31% de la cartera de estos contratos.</t>
  </si>
  <si>
    <t>Por medio de el seguimiento y los enlaces con las aseguradoras y afianzadoras, se esta logrando el aumento en la recuperación de cartera por medio de siniestros, permitiendo no dejar avanzar en edades de mora a estos contratos.</t>
  </si>
  <si>
    <t xml:space="preserve">En el primer semestre de 2025 se realizó una feria de servicios en la Agencia de Montería de la Territorial caribe de la SAE. </t>
  </si>
  <si>
    <t xml:space="preserve">La primera feria de servicios se realizó en la ciudad de Florencia, Caquetá los días 11 y 12 de febrero, en donde se tuvo acompañamiento de la Dirección Comercial y Comunicaciones, y se realizaron las siguientes actividades:
1. Reunión bilateral para ofrecer inmuebles en venta directa a entidades públicas con Alcaldía y Gobernación.
2. Reunión bilateral para presentación de rutas de acceso a comerciantes con el presidente de la Cámara de Comercio de Florencia.
3. Atención a la ciudadanía, presentación de rutas de acceso y de portafolio para venta en sesión abierta, en la sede de Cámara de Comercio.
La segunda Feria de Servicios se desarrolló en la ciudad de Bucaramanga, Santander, los días 3 y 4 de junio en donde se realizaron reuniones bilaterales con la Alcaldía de Bucaramanga, Caja de Compensación Familiar Comfenalco Santander, y se dio atención a la ciudadanía en articulación con la Dirección Comercial y Vicepresidencia de Sociedades. Igualmente se contó con un stand del Banco Agrario.
</t>
  </si>
  <si>
    <t>Para el primer semestre del 2025 la Dirección territorial sur no ha gestionado ferias de servicios.</t>
  </si>
  <si>
    <t xml:space="preserve">En el segundo trimestre del 2025 se realizaron dos actividades para la sensibilización y pedagogía  dirigida a públicos de interés. 
 Foro 1: 22 de abril de 2025– Modalidad de foro virtual por transmisión en vivo por red social Facebook y YouTube. Tema: mecanismos de comercialización de inmuebles y explicación del procedimiento de acceso a los portales de comercialización como CISA y El Martillo del Banco Popular. La grabación del video se ha utilizado por el área comercial para enviar por correo electrónico a potenciales clientes y solicitudes de la ciudadanía de información acerca del proceso de comercialización de inmuebles.  Visualizaciones: 886 
https://youtube.com/live/7LJqDSDX9WM?feature=share  
Foro 2: 29 de mayo de 2025- Modalidad de foro virtual por transmisión en vivo por red social Facebook y YouTube. Tema: Mecanismos de administración de bienes y proceso de venta directa a entidades e instituciones del estado. Visualizaciones: 136
https://youtu.be/zSi1nvjSww4 
</t>
  </si>
  <si>
    <t>* Mesas de trabajo con el fin de mejorar el Procedimiento de Atención, Seguimiento y Control de Requerimientos.
* Se cuenta con el informe de PQR de los meses de abril, mayo y junio, en los que se presentan el estado de este proceso.
* Se ha revisado junto a la Oficina de Planeación y Prospectiva el Plan de Mejora de PQR, y se acordó dejar la versión actual, mientras se expide el procedimiento que está en proceso de actualización, para que este esté armonizado.</t>
  </si>
  <si>
    <t xml:space="preserve">Al final del segundo trimestre, la oficina de comunicaciones ha culminado las fases: 
1.	Evaluación del sitio actual
2.	Planificación y estructura del contenido 
3.	Asegurarse de la coherencia con la identidad visual
4.	Propuestas de desarrollo
 Denominador: corresponde a las etapas de diseño de la página web que incluyen arquitectura, funcionalidades y diseño de imagen de la página web.
Se ha terminado la asesoría y el trabajo articulado de la oficina de comunicaciones con la oficina de tecnologías de la información y el proveedor Micrositios, respecto a la identidad gráfica, imagen y disposición de la página inicial (home), se hicieron sugerencias de priorización de información y la evaluación de los temas en las cajas de contenidos. 
</t>
  </si>
  <si>
    <t>* Durante el año 2025, se han realizado mes a mes encuestas de medición externa (6 durante el primer semestre), aplicada a los peticionarios que reciben su respuesta, no es obligatoria. Los resultados y análisis se encuentran consignados en los informes de PQR publicados en la página web.
* Se cuenta con el Anexo Técnico encuesta de Satisfacción V.1 , recientemente, en proceso de revisión por parte de la Oficina de Planeación. Este documento sustenta técnicamente el ajuste de la encuesta, presenta las variables, el cual, una vez contemos con su aprobación, permitirá medir de mejor manera la satisfacción de los usuarios externos.</t>
  </si>
  <si>
    <t>Se proyecta avanzar en la formulación de una Política de Atención al Ciudadano, incorporando anexos que contemplen, entre otros aspectos, la medición interna de su implementación y resultados.</t>
  </si>
  <si>
    <t xml:space="preserve">
Con el fin de evaluar el estado actual de las sociedades y establecimientos de comercio que se encuentran a cargo de la Dirección, se han realizado 88 visitas de inspección.</t>
  </si>
  <si>
    <t>Teniendo en cuenta la sugerencia de ampliar la meta, agradecemos establecer un valor correspondiente a 150 visitas.</t>
  </si>
  <si>
    <t>Ya se cuenta con el plan de trabajo para iniciar la implementación de la propuesta de mejora del trámite. El plan ha sido estructurado de acuerdo con los objetivos establecidos. Con esto, se garantiza el inicio de la implementación en los plazos previstos, buscando mejorar la eficiencia y calidad del trámite en cuestión.</t>
  </si>
  <si>
    <t>Las acciones que se van a desarrollar para dar cumplimiento son:
1.	Mesas de trabajo con las áreas involucradas en el trámite.
2.	Realizar el ajuste en la página Web de la SAE S.A.S., de acuerdo con la estandarización de la mejora validada por las partes.
3.	Divulgar a las partes interesadas y a los funcionarios de la SAE S.A.S la implementación de la mejora.
4.	Realizar la medición de satisfacción y brindar las cifras sobre la percepción de la implementación de la mejora.</t>
  </si>
  <si>
    <t>El porcentaje de ejecución sobre compromisos fue del 56% sobre la meta anual, donde el rubro más representativo obedece al concepto de gastos asociados a la nómina, seguido por el rubro de arrendamientos de bienes  inmuebles.</t>
  </si>
  <si>
    <t>El porcentaje de ejecución sobre compromisos se encuentra en un 63% sobre la meta anual, donde el rubro más representativo son los gastos asociados a pago de impuestos prediales, bodegaje, avalúos y transferencias,</t>
  </si>
  <si>
    <t>El cumplimiento de este indicador refleja una gestión de comunicación efectiva de las alertas generadas en los ejercicios de auditoría, evidenciando que fueron oportunamente informadas para la toma de decisiones. Este resultado propende por contribuir a la transparencia, eficiencia y fortalecimiento de la gobernanza en las sociedades y establecimientos de comercio auditados.</t>
  </si>
  <si>
    <t xml:space="preserve">El cumplimiento del 92 % en este indicador evidencia un avance significativo en el proceso de análisis y verificación de sociedades y/o establecimientos de comercio que aún no han sido migrados al aplicativo Sigma 2.0, permitiendo tener claridad sobre su situación con base en soportes documentales. </t>
  </si>
  <si>
    <t>Se cumplieron las actividades planteadas para el 2do trimestre de 2025, de acuerdo con lo definido en el plan de trabajo de riesgos 2025. Se está a la espera de la emisión de la V7 de la Guía de Riesgos para la actualización de la información documentada.</t>
  </si>
  <si>
    <t>Durante el segundo trimestre de 2025 se cumplieron las actividades previstas conforme a lo establecido en el Plan de Trabajo de Integridad 2025. Actualmente, se está a la espera de la emisión de la versión 7 de la Guía de Riesgos, necesaria para proceder con la actualización de la información documentada correspondiente.
En el marco del cumplimiento de las actividades programadas, se logró formular, socializar y evidenciar de manera satisfactoria la necesidad de ajustes en el Programa de Transparencia y Ética Pública, tanto en su componente transversal como programático.
Asimismo, se elaboraron, aprobaron y publicaron los siguientes documentos clave:
Código de Integridad y Buen Gobierno, versión 3
Procedimiento y Protocolo de Atención a Denuncias por Presuntos Actos de Corrupción
Guía para la Atención de Posibles Situaciones de Conflicto de Interés
Procedimiento para la Atención de Posibles Situaciones de Conflicto de Interés
Finalmente, se está a la espera de la publicación del formato oficial para el reporte de Posibles Situaciones de Conflicto de Interés, por parte de la Oficina de Planeación y Prospectiva.</t>
  </si>
  <si>
    <t>Los datos reportados en el segundo trimestre para el indicador referente al PETI se han realizado actividades correspondientes a interoperabilidad, actualización de documentos en cuanto al mantenimiento de tecnología, gobierno de datos, ciberseguridad, controles en las plataformas, seguimiento a tickets, evaluación a proveedores y la definición de la semana de seguridad.</t>
  </si>
  <si>
    <t>Se continua con los respectivos monitoreos, seguimientos y ejecución de actividades por parte de la OTI y así dar cumplimiento a la meta establecida del indicador</t>
  </si>
  <si>
    <t>A corte de junio 2025 se han completado las actividades pendientes por documentación por rediseño para lo correspondiente a seguridad y privacidad de la información, así como el avance para la actualización a la norma ISO 27001:2022 y el nuevo modelo de Seguridad y Privacidad de la información MSPI.</t>
  </si>
  <si>
    <t xml:space="preserve">Desde la OTI se continua con la gestión de incidentes de seguridad que se reporte, el monitoreo y remediación constante de vulnerabilidades encontradas mediante nuestra plataforma, y con el enfoque en las acciones preventivas ante las amenazas de seguridad de la información </t>
  </si>
  <si>
    <t>Es importante mencionar que a la fecha la FGN no ha remitido la información para poder realizar la conciliación de cifras por ende se informa que la esta Entidad tiene dentro de sus reportes 1052 bienes recibidos en campo para el Segundo Trimestre del año 2025</t>
  </si>
  <si>
    <t>Se elaboraron 164 de la meta establecida de 400 Estados de cuenta para la vigencia 2025</t>
  </si>
  <si>
    <t xml:space="preserve">Durante el segundo trimestre se desarrollaron las siguientes actividades de Bienestar:
Abril: 8
Mayo: 8
Junio: 5
Para un total de :21
</t>
  </si>
  <si>
    <t>Durante el segundo trimestre se desarrollaron las siguientes actividades formativas:
Inducción - Reinducción SAE	:14
Manejo Herramientas Ofimáticas e Información Digital:6
Gestión del Riesgo	:3
Formación Servicio Público	:3
Prevención y Atención de las Violencias basadas en Género	:10
Habilidades Comportamentales :10
Habilidades Técnicas:9
Sistema de Gestión de Seguridad y Salud en el Trabajo	:18
Sistema de Gestión Ambiental	:3
Formación Interinstitucional	:1
Para un total de:	:77
Primer semestre 61 actividades de 19 programadas
Segundo Semestre 77 actividades de 27 programadas 
Total de actividades programadas en el semestre 138 de 46 programadas.</t>
  </si>
  <si>
    <t xml:space="preserve">La Dirección para la Democratización de Activos Inmuebles Urbanos en su proceso ajuste para el segundo trimestre adelanto 5 casos para presentación y aprobación ante comité Por otra parte, y con el fin de adoptar de mejor manera los lineamientos de Presidencia y la Dirección de Proyectos Especiales </t>
  </si>
  <si>
    <t>aunque se tiene una alta volumetría de solicitudes la mayoría de ESALES, no avanzan tan rápido porque su proceso de revisión es mas complejo por el riesgo lo que demora el éxito de la destinación y en muchos casos no pasa el requisito de debida diligencia.</t>
  </si>
  <si>
    <t>El indicador va cumpliendo la meta establecida toda vez que para las entidades de orden nacional y territorial cuentan con mas facilidad de acceso a las pólizas colectivas de seguros.</t>
  </si>
  <si>
    <t xml:space="preserve">A lo largo del año 2025 se han completado 2 fases de las 5 planificadas (Análisis del requerimiento, diseño scoring, programación scoring, pruebas scoring e implementación).
estacándose la reestructuración del módulo de visitas en SIGMA 2.0 con ajustes en formularios y paneles para optimizar la gestión de los Depositarios de inmuebles no sociales, alineados con las reglas de negocio.
Se busca eliminar reprocesos en el cargue de información eliminando la necesidad de enviar informes de gestión en Excel vía correos electrónicos.
Este avance permitirá limitar la cantidad de documentos repetidos y reprocesos innecesarios
Como limitante, se identifican posibles problemas al realizar integración con sistemas financieros SIGMA 1.5, requiriendo coordinación con TI para estandarizar APIs (Q3-2025), aunque sin comprometer la meta del 100% para 2025.
 </t>
  </si>
  <si>
    <t>Para el segundo trimestre de 2025, la SAE realizó el proceso de socialización de acceso a activos y la correspondiente aplicación de los criterios de validación a 18 Entidades sin Ánimo de Lucro, las cuales fueron remitidas a la Vicepresidencia de Bienes Muebles e Inmuebles para dar continuidad con los trámites correspondientes que dan lugar a la posibilidad de realizar la destinación del activo.
A continuación se relacionan los nombres de las organizaciones:
1. ASOVULFU - Antioquia
2. Fundación El Repique
3. ACVC - RAN - Valle del Rio Cimitarra
4. AGROIMCA - Puerto Salgar
5. Liga Antioqueña de Fútbol
6. JAC Bello Horizonte
7. Corporación Cultural JAYEECHI
8. AFROCAQ - Caquetá
9. TURISMOARACAT
10. MAFAPO
11. MACI
12. Fundación Abriendo Caminos para Todos
13. Fundación Sergio David Urrego Reyes
14. ASOCAM - Sumapaz
15. Herederos de una pasión
16. TRIPIDO
17. Corporación Cultural y Social Currulao
18. Agroecología TIERRA LIBRE</t>
  </si>
  <si>
    <r>
      <rPr>
        <b/>
        <sz val="11"/>
        <color rgb="FF000000"/>
        <rFont val="Arial"/>
        <family val="2"/>
      </rPr>
      <t>Objetivo del indicador</t>
    </r>
    <r>
      <rPr>
        <sz val="11"/>
        <color indexed="8"/>
        <rFont val="Arial"/>
        <family val="2"/>
      </rPr>
      <t xml:space="preserve">: medir las transferencias realizadas a la nación y destinaciones específicas en recursos. Este indicador se encuentra globalizado centralizado por la Dirección Financiera con base en los ingresos producidos al interior de la entidad.
</t>
    </r>
    <r>
      <rPr>
        <b/>
        <sz val="11"/>
        <color rgb="FF000000"/>
        <rFont val="Arial"/>
        <family val="2"/>
      </rPr>
      <t>Numerador</t>
    </r>
    <r>
      <rPr>
        <sz val="11"/>
        <color indexed="8"/>
        <rFont val="Arial"/>
        <family val="2"/>
      </rPr>
      <t xml:space="preserve">: corresponde a la sumatoria de valores transferidos y destinados oficialmente a las entidades beneficiarias establecidas en la Ley.
</t>
    </r>
    <r>
      <rPr>
        <b/>
        <sz val="11"/>
        <color rgb="FF000000"/>
        <rFont val="Arial"/>
        <family val="2"/>
      </rPr>
      <t>Denominador</t>
    </r>
    <r>
      <rPr>
        <sz val="11"/>
        <color indexed="8"/>
        <rFont val="Arial"/>
        <family val="2"/>
      </rPr>
      <t>: corresponde a la meta establecida en el presupuesto aprobado por el Consejo Nacional de Estupefacientes. Para el 2025 la meta establecida es de $444,416,491,400</t>
    </r>
  </si>
  <si>
    <t>Corresponde a los recursos líquidos transferidos a la destinación especifica para el Fondo para la Reparación de Víctimas, Política Antidrogas y FOMMUR</t>
  </si>
  <si>
    <t>En este indicador se han tenido limitantes para tener un buen desempeño en la ejecución de la actividad, como la errónea facturación que generó atrasos e inconvenientes en los pagos durante el último mes de facturación, las dificultades para la aprobación de los contratos en el sistema TESEO, las demoras en el pago de pasivos , vencimientos de preaprobados de pólizas que implica su renovación, errores en las minutas.</t>
  </si>
  <si>
    <t>El indicador mide el avance en los ingresos generados por la venta de inmuebles a través de la Dirección Comercial. A la fecha del corte evaluado, se ha alcanzado un cumplimiento del 57%, lo que representa un ingreso de $271.860 millones frente a una meta anual de $473.822 millones.
Este resultado refleja un desempeño superior a la meta proyectada para el segundo trimestre (50%), lo cual indica un comportamiento positivo en la ejecución de las actividades comerciales. Entre las fortalezas que han contribuido a este avance se destacan:
La diversificación de los canales de venta (ventas directas y operadores comerciales).
El buen desempeño de ANT, que representa la mayor parte del recaudo.
Sin embargo, persisten limitantes que podrían afectar el cumplimiento total de la meta anual, como:
Retrasos en los procesos de escrituración, que imposibilitan el recaudo sujeto al registro de los inmuebles.</t>
  </si>
  <si>
    <r>
      <rPr>
        <b/>
        <sz val="11"/>
        <rFont val="Arial"/>
        <family val="2"/>
      </rPr>
      <t xml:space="preserve">Objetivo del indicador: </t>
    </r>
    <r>
      <rPr>
        <sz val="11"/>
        <rFont val="Arial"/>
        <family val="2"/>
      </rPr>
      <t xml:space="preserve">medir la generación de ingresos a partir de la productividad de sociedades activas y establecimientos de comercio. 
</t>
    </r>
    <r>
      <rPr>
        <b/>
        <sz val="11"/>
        <rFont val="Arial"/>
        <family val="2"/>
      </rPr>
      <t>Numerador:</t>
    </r>
    <r>
      <rPr>
        <sz val="11"/>
        <rFont val="Arial"/>
        <family val="2"/>
      </rPr>
      <t xml:space="preserve"> corresponde al valor de utilidades producto de alguna gestión realizada por la Dirección de Gobierno, Control y Democratización de Sociedades.
</t>
    </r>
    <r>
      <rPr>
        <b/>
        <sz val="11"/>
        <rFont val="Arial"/>
        <family val="2"/>
      </rPr>
      <t>Denominador:</t>
    </r>
    <r>
      <rPr>
        <sz val="11"/>
        <rFont val="Arial"/>
        <family val="2"/>
      </rPr>
      <t xml:space="preserve"> corresponde al presupuesto de ingreso estimado para la Dirección de Gobierno, Control y Democratización de Sociedades, que incluye todos los recursos por utilidades que ingresen al FRISCO producto de alguna gestión realizada por la Dirección de Gobierno, Control y Democratización de sociedades.</t>
    </r>
  </si>
  <si>
    <t>La Dirección de Gobierno Control y Democratización de sociedades se encuentra realizando las asambleas de la vigencia 2024, con la finalidad de obtener las utilidades estimadas. El valor decretado  para el segundo trimestre del 2025 es $ 10,760,394,407.00.</t>
  </si>
  <si>
    <r>
      <rPr>
        <b/>
        <sz val="11"/>
        <rFont val="Arial"/>
        <family val="2"/>
      </rPr>
      <t xml:space="preserve">Objetivo del indicador: </t>
    </r>
    <r>
      <rPr>
        <sz val="11"/>
        <rFont val="Arial"/>
        <family val="2"/>
      </rPr>
      <t xml:space="preserve">medir la generación de ingresos a partir de la comercialización o cualquier tipo de destinación final de sociedades activas y establecimientos de comercio y de sus bienes.
</t>
    </r>
    <r>
      <rPr>
        <b/>
        <sz val="11"/>
        <rFont val="Arial"/>
        <family val="2"/>
      </rPr>
      <t>Numerador:</t>
    </r>
    <r>
      <rPr>
        <sz val="11"/>
        <rFont val="Arial"/>
        <family val="2"/>
      </rPr>
      <t xml:space="preserve"> corresponde al valor producto de alguna gestión de comercialización realizada por la Dirección de Gobierno, Control y Democratización de Sociedades.
</t>
    </r>
    <r>
      <rPr>
        <b/>
        <sz val="11"/>
        <rFont val="Arial"/>
        <family val="2"/>
      </rPr>
      <t>Denominador:</t>
    </r>
    <r>
      <rPr>
        <sz val="11"/>
        <rFont val="Arial"/>
        <family val="2"/>
      </rPr>
      <t xml:space="preserve"> corresponde al presupuesto de ingreso estimado para la Dirección de Gobierno, Control y Democratización de Sociedades, que incluye todos los recursos por comercialización que ingresen al FRISCO producto de alguna gestión realizada por la Dirección de Gobierno, Control y Democratización de sociedades.</t>
    </r>
  </si>
  <si>
    <t xml:space="preserve">Para alcanzar la meta establecida, se realizan las siguientes actividades por parte de la Dirección:
* Realizar y documentar las visitas técnicas y de verificación de los activos, incluyendo la elaboración de informes sobre ocupación, estado físico y condiciones de uso.
* Adelantar la verificación de la viabilidad administrativa de los activos como parte de la fase de alistamiento, en coordinación con la Gerencia de Comercialización.
* Efectuar los requerimientos a los administradores de las sociedades (representantes legales o depositarios provisionales), con el fin de obtener la información necesaria y garantizar la adecuada preparación del proceso de comercialización.
</t>
  </si>
  <si>
    <t xml:space="preserve">Sociedades en liquidación que entregan remanentes físicos </t>
  </si>
  <si>
    <t>se encuentra en proceso de marcación de activo social a no social los FMI 450-5433, 450-5434, 450-833,157-50452, 157-50453 y 157-67351 como remanente anticipado de propiedad de la sociedad COSUR LTDA EN LIQUIDACION, ante lo cual una vez efectuado el cambio en SIGMA SAE se entrega un remanente físico por valor catastral +50% de $6.291.922.620 conforme a lo aprobado en Junta extraordinaria del 3/10/2024</t>
  </si>
  <si>
    <t xml:space="preserve">No se realizo la entrega de ningún remanente liquido de sociedades por tanto no se carga evidencia física </t>
  </si>
  <si>
    <r>
      <rPr>
        <b/>
        <sz val="11"/>
        <color rgb="FF000000"/>
        <rFont val="Arial"/>
        <family val="2"/>
      </rPr>
      <t>Objetivo del indicador:</t>
    </r>
    <r>
      <rPr>
        <sz val="11"/>
        <color rgb="FF000000"/>
        <rFont val="Arial"/>
        <family val="2"/>
      </rPr>
      <t xml:space="preserve"> medir la obtención del valor total de los rendimientos esperados de las inversiones de recursos líquidos extintos y en proceso. 
</t>
    </r>
    <r>
      <rPr>
        <b/>
        <sz val="11"/>
        <color rgb="FF000000"/>
        <rFont val="Arial"/>
        <family val="2"/>
      </rPr>
      <t>Numerador:</t>
    </r>
    <r>
      <rPr>
        <sz val="11"/>
        <color rgb="FF000000"/>
        <rFont val="Arial"/>
        <family val="2"/>
      </rPr>
      <t xml:space="preserve"> corresponde al valor recibido producto de las inversiones en CDTs, TES, fondos de inversión, cuentas de ahorro nacionales y en el extranjero u otros permitidos en la Ley, de acuerdo con la periodicidad de la inversión.
</t>
    </r>
    <r>
      <rPr>
        <b/>
        <sz val="11"/>
        <color rgb="FF000000"/>
        <rFont val="Arial"/>
        <family val="2"/>
      </rPr>
      <t>Denominador</t>
    </r>
    <r>
      <rPr>
        <sz val="11"/>
        <color rgb="FF000000"/>
        <rFont val="Arial"/>
        <family val="2"/>
      </rPr>
      <t>: corresponde al valor presupuestado de rendimientos por inversión en la vigencia. El valor correspondiente para la vigencia 2025 es de $60.000.000.000</t>
    </r>
  </si>
  <si>
    <t>El bajo cumplimiento del indicador obedece a la  demora en los alistamientos (viabilidades jurídicas, citación a comités de enajenación temprana , expedición de actos administrativos entre otras.
La dirección a generado ingresos por los siguientes conceptos de disposición final:
*Comercialización de medios de transporte $2.506.073.397
*Desintegración de medios de transporte $64.374.300
*Productividad lechera $78.778.243
*Comercialización de semovientes $461.763.180</t>
  </si>
  <si>
    <t>Se adelantaron mesas de trabajo con la Vicepresidencia Operativa, llegando acuerdos para optimizar tiempos de alistamiento y así mejorar la rotación del inventario, adicionalmente se esta estructurando el proyecto de venta masiva y contratación para desintegración de medios de transporte donde se estima disminuir mínimo en 1000 bienes el inventario.</t>
  </si>
  <si>
    <t>Para dar cumplimiento a este indicador dependemos del traslado o solicitud por parte de la autoridad competente de divisas a favor de esta Sociedad, para este periodo como se indica en la columna anterior solo contamos son un total de USD 513.000 dólares que por monto no son monetizables a través del Banco de la Republica, en espera que nos remitan para administración mas comprobantes de deposito en custodia.</t>
  </si>
  <si>
    <t>El incumplimiento en el avance de este indicador obedece a que no se cuenta con un contrato de desintegración de medios de transporte y la demora en la comercialización de medios de transporte, se esta adelantando proyecto de venta masiva y estructurando el contrato de chatarrización que nos permitiría cumplir durante el segundo semestre de la presente vigencia.</t>
  </si>
  <si>
    <t>Para dar cumplimiento a este indicador se esta adelantando, recategorización de los medios de transporte de comercialización a chatarra y se esta adelantando el proceso de contratación de desintegradoras con el fin de disminuir el inventario de los operadores logísticos toda vez que es la mayo participación en el inventario de los vehículos tipo chatarra.</t>
  </si>
  <si>
    <t>El incumplimiento a este indicador obedece a demora en los procesos de expedición de actos administrativos, los cuales demoraron mas de 6 meses en tramite, adicionalmente en el mes de mayo del 2025 finalizo el contrato con la desintegradora.</t>
  </si>
  <si>
    <t>Se encuentra en tramite de expedición  5  actos administrativos que contienen 71 medios de transporte que nos permitirían ir en un cumplimiento del 71%, se han adelantado mesas de trabajo con la Vicepresidencia Operativa para agilizar el tramite, adicionalmente en el segundo semestre se adelantara la contratación de empresas desintegradoras para cubrimiento y agilidad a nivel nacional.</t>
  </si>
  <si>
    <t>En el mes de enero se adelanto la destrucción de 5 toneladas de sustancias químicas. Durante el segundo trimestre se estima continuar con la destrucción de sustancias químicas.</t>
  </si>
  <si>
    <t>Se encuentra en tramite de expedición 1 acto administrativo para destrucción de sustancias químicas con un peso aproximado de 8,5 toneladas. Este documento se radicó con 20254300005304, durante el segundo semestre se dará inicio a la contratación de la empresa prestadora del servicio de destrucción sustancias químicas.</t>
  </si>
  <si>
    <r>
      <rPr>
        <b/>
        <sz val="11"/>
        <rFont val="Arial"/>
        <family val="2"/>
      </rPr>
      <t>Objetivo del indicador:</t>
    </r>
    <r>
      <rPr>
        <sz val="11"/>
        <rFont val="Arial"/>
        <family val="2"/>
      </rPr>
      <t xml:space="preserve"> verificar el porcentaje de ejecución de las acciones definidas en el Plan de Austeridad del Gasto Público en la vigencia 2025.
</t>
    </r>
    <r>
      <rPr>
        <b/>
        <sz val="11"/>
        <rFont val="Arial"/>
        <family val="2"/>
      </rPr>
      <t>Numerador:</t>
    </r>
    <r>
      <rPr>
        <sz val="11"/>
        <rFont val="Arial"/>
        <family val="2"/>
      </rPr>
      <t xml:space="preserve"> corresponde al número de acciones ejecutadas del Plan de Austeridad del Gasto Público en la vigencia 2025.
</t>
    </r>
    <r>
      <rPr>
        <b/>
        <sz val="11"/>
        <rFont val="Arial"/>
        <family val="2"/>
      </rPr>
      <t>Denominador:</t>
    </r>
    <r>
      <rPr>
        <sz val="11"/>
        <rFont val="Arial"/>
        <family val="2"/>
      </rPr>
      <t xml:space="preserve"> corresponde al número de acciones planeadas del Plan de  Austeridad del Gasto Público en la vigencia 2025.</t>
    </r>
  </si>
  <si>
    <r>
      <t>Objetivo:</t>
    </r>
    <r>
      <rPr>
        <sz val="11"/>
        <rFont val="Arial"/>
        <family val="2"/>
      </rPr>
      <t xml:space="preserve"> Mide el porcentaje de la cartera de arrendamiento recuperada a través del cobro de pólizas de arrendamiento a las aseguradoras.
</t>
    </r>
    <r>
      <rPr>
        <b/>
        <sz val="11"/>
        <rFont val="Arial"/>
        <family val="2"/>
      </rPr>
      <t xml:space="preserve">
Numerador:</t>
    </r>
    <r>
      <rPr>
        <sz val="11"/>
        <rFont val="Arial"/>
        <family val="2"/>
      </rPr>
      <t xml:space="preserve"> Valor recuperado mediante pólizas que presentaban mora</t>
    </r>
    <r>
      <rPr>
        <b/>
        <sz val="11"/>
        <rFont val="Arial"/>
        <family val="2"/>
      </rPr>
      <t xml:space="preserve">
Denominador:</t>
    </r>
    <r>
      <rPr>
        <sz val="11"/>
        <rFont val="Arial"/>
        <family val="2"/>
      </rPr>
      <t xml:space="preserve"> Valor total de la cartera cubierta por pólizas en situación de mora</t>
    </r>
  </si>
  <si>
    <t>Se realizo una feria Inmobiliaria  a nivel nacional en unión con el FNA, teniendo en cuenta el convenio entra esta entidad y la SAE.</t>
  </si>
  <si>
    <r>
      <t xml:space="preserve">Objetivo del indicador: </t>
    </r>
    <r>
      <rPr>
        <sz val="11"/>
        <rFont val="Arial"/>
        <family val="2"/>
      </rPr>
      <t>medir el grado de avance de la estrategia de fortalecimiento de la política de atención al ciudadano al interior de la entidad</t>
    </r>
    <r>
      <rPr>
        <b/>
        <sz val="11"/>
        <rFont val="Arial"/>
        <family val="2"/>
      </rPr>
      <t xml:space="preserve">
Numerador: </t>
    </r>
    <r>
      <rPr>
        <sz val="11"/>
        <rFont val="Arial"/>
        <family val="2"/>
      </rPr>
      <t xml:space="preserve">corresponde al número de actividades realizadas para la sensibilización y fortalecimiento para la atención al ciudadano en todos los niveles organizacionales.
</t>
    </r>
    <r>
      <rPr>
        <b/>
        <sz val="11"/>
        <rFont val="Arial"/>
        <family val="2"/>
      </rPr>
      <t xml:space="preserve">
Denominador: </t>
    </r>
    <r>
      <rPr>
        <sz val="11"/>
        <rFont val="Arial"/>
        <family val="2"/>
      </rPr>
      <t>corresponde al número de actividades programadas para la sensibilización y fortalecimiento de la atención al ciudadano en todos los niveles organizacionales.</t>
    </r>
  </si>
  <si>
    <t>Gestión de alianzas públicas y de cooperación internacional de nivel estratégico</t>
  </si>
  <si>
    <r>
      <rPr>
        <b/>
        <sz val="11"/>
        <color rgb="FF000000"/>
        <rFont val="Arial"/>
        <family val="2"/>
      </rPr>
      <t>Objetivo del indicador:</t>
    </r>
    <r>
      <rPr>
        <sz val="11"/>
        <color rgb="FF000000"/>
        <rFont val="Arial"/>
        <family val="2"/>
      </rPr>
      <t xml:space="preserve"> medir la cantidad de alianzas públicas (entidades y agencias de orden nacional y territorial) y de cooperación internacional, que se gestionen a nivel estratégico para implementación de las políticas públicas de construcción de paz, reparación a víctimas, atención a los sujetos de especial protección constitucional y demás políticas afines a la misionalidad de la Sociedad y normas que la regulen, para el acompañamiento de proyectos que involucren la democratización del acceso y administración de los activos de la SAE S.A.S. Esto se materializa por medio de la construcción de planes de trabajo entre la SAE y la entidad o agencia nacional o internacional. 
</t>
    </r>
    <r>
      <rPr>
        <b/>
        <sz val="11"/>
        <color rgb="FF000000"/>
        <rFont val="Arial"/>
        <family val="2"/>
      </rPr>
      <t xml:space="preserve">
Numerador:</t>
    </r>
    <r>
      <rPr>
        <sz val="11"/>
        <color rgb="FF000000"/>
        <rFont val="Arial"/>
        <family val="2"/>
      </rPr>
      <t xml:space="preserve"> son las alianzas institucionales de nivel estratégico gestionadas desde la Dirección de Proyectos
</t>
    </r>
    <r>
      <rPr>
        <b/>
        <sz val="11"/>
        <color rgb="FF000000"/>
        <rFont val="Arial"/>
        <family val="2"/>
      </rPr>
      <t xml:space="preserve">Denominador: </t>
    </r>
    <r>
      <rPr>
        <sz val="11"/>
        <color rgb="FF000000"/>
        <rFont val="Arial"/>
        <family val="2"/>
      </rPr>
      <t xml:space="preserve">son las alianzas institucionales de nivel estratégico proyectadas por la Dirección de Proyectos o direccionadas a la DP en cumplimiento de las Políticas Públicas vinculantes a la misionalidad de la SAE S.A.S
</t>
    </r>
    <r>
      <rPr>
        <b/>
        <sz val="11"/>
        <color rgb="FF000000"/>
        <rFont val="Arial"/>
        <family val="2"/>
      </rPr>
      <t xml:space="preserve">Nota: </t>
    </r>
    <r>
      <rPr>
        <sz val="11"/>
        <color rgb="FF000000"/>
        <rFont val="Arial"/>
        <family val="2"/>
      </rPr>
      <t>Del total de alianzas a gestionar en la meta del indicador, 2 deben corresponder a alianzas de cooperación internacional.</t>
    </r>
  </si>
  <si>
    <t>La Dirección de Proyectos para el segundo trimestre de 2025 realizó alianzas públicas con: 
1. Sistema Nacional de Atención y Reparación Integral a las Víctimas (SNARIV): Se dio inicio a la construcción de la ruta de acceso a activos con priorización para organizaciones de víctimas dando cumplimiento a los lineamientos establecidos en la Metodología de Administración de bienes del FRISCO.
2. Ministerio de Cultura: Se consolidó ruta con Ministerio de las Culturas, las Artes y los Saberes para promover la destinación de activos a fines de fortalecimiento social mediante la puesta en marcha de actividades culturales que aportan a la construcción de paz.
3. Centro Nacional de Memoria Histórica: Se estableció ruta para contar con Asistencia Técnica especializada que conduzca a la apertura de lugares de memoria en activos SAE. Estas iniciativas fortalecen la territorialización de la política pública de víctimas y el cumplimiento del Acuerdo Final de Paz.
Adicional a estas alianzas, en el primer trimestre de 2025 se gestionaron las siguientes alianzas públicas:
4. Agencia para la Reincorporación y la Normalización (ARN): Se estableció la ruta de acceso a los activos para Firmantes de Paz en atención a las políticas, programas y proyectos de esta entidad.
5. Unidad para la Implementación del Acuerdo de Paz (UIAP): Se definieron lineamientos para atender a las organizaciones que sean presentadas por esta Entidad para el acceso a los activos de la SAE</t>
  </si>
  <si>
    <r>
      <t xml:space="preserve">Objetivo del indicador: </t>
    </r>
    <r>
      <rPr>
        <sz val="11"/>
        <color rgb="FF000000"/>
        <rFont val="Arial"/>
        <family val="2"/>
      </rPr>
      <t xml:space="preserve">medir las estrategias de comunicación realizadas sobre la gestión de SAE, con el fin de informar a públicos de interés sobre la administración de activos especiales. </t>
    </r>
    <r>
      <rPr>
        <b/>
        <sz val="11"/>
        <color rgb="FF000000"/>
        <rFont val="Arial"/>
        <family val="2"/>
      </rPr>
      <t xml:space="preserve">
Numerador: </t>
    </r>
    <r>
      <rPr>
        <sz val="11"/>
        <color rgb="FF000000"/>
        <rFont val="Arial"/>
        <family val="2"/>
      </rPr>
      <t xml:space="preserve">hace alusión al número de estrategias de comunicación realizadas con sus respectivas evidencias. </t>
    </r>
    <r>
      <rPr>
        <b/>
        <sz val="11"/>
        <color rgb="FF000000"/>
        <rFont val="Arial"/>
        <family val="2"/>
      </rPr>
      <t xml:space="preserve">
Denominador: </t>
    </r>
    <r>
      <rPr>
        <sz val="11"/>
        <color rgb="FF000000"/>
        <rFont val="Arial"/>
        <family val="2"/>
      </rPr>
      <t>corresponde al número de estrategias programadas para posicionamiento a nivel interno y externo. Los canales oficiales para su divulgación son: Correo electrónico institucional, pantallas digitales o activaciones internas.
A nivel externo se tiene previsto hacer uso de: boletín de prensa en canales externos como la página web, redes sociales y free press.</t>
    </r>
  </si>
  <si>
    <t>Comunicación Interna – Plan de Acción 2025
Corte al segundo trimestre (01/01 al 30/06/2025)
Estrategias de posicionamiento interno implementadas a través de los canales oficiales:
•	Correo institucional: 218 piezas gráficas enlace:  https://saesas-my.sharepoint.com/:x:/r/personal/lbautista_saesas_gov_co/_layouts/15/Doc.aspx?sourcedoc=%7B1BBD5013-7070-4CAB-986F-E12BB71FAB9E%7D&amp;file=SOLICITUDES%20COMUNICACIO%CC%81N%20INTERNA%20SAE.xlsx&amp;action=default&amp;mobileredirect=true&amp;DefaultItemOpen=1
•	 Pantallas digitales: 43 videos y 65 gráficas (108 en total)
•	Boletín informativo: 38 ediciones enlace: https://saesas-my.sharepoint.com/:p:/g/personal/aovalle_saesas_gov_co/EU73NvoMpfNFkBvy3CoEEvUBdWW_LDJdb6WJGYpTdcG9Sg?e=7VXhld
•	 Parche SAE News: 7 ediciones enlace: https://view.genially.com/685ea141e161ba2f3ab9db97
•	 Parche SAE TV: 6 emisiones                                               Frente a comunicación externa. En el segundo trimestre se realizaron 515 publicaciones en redes sociales de productos audiovisuales, comunicados y post de texto, que contribuyeron al avance del posicionamiento institucional en cuatro estrategias temáticas. Impulso Social - Impulso Agro - Impulso para la paz - Impulso Comercial</t>
  </si>
  <si>
    <t>Índice de Traslado Eficiente de Sociedades a la Dirección de Control de Liquidaciones</t>
  </si>
  <si>
    <t>(Número de sociedades efectivamente trasladadas al la Dirección de Seguimiento y Control de Liquidaciones / Sociedades con causal de liquidación inscrita en cámara de comercio que hacen parte del portafolio de la Dirección de Gobierno, Control y Democratización de Sociedades) * 100%</t>
  </si>
  <si>
    <r>
      <rPr>
        <b/>
        <sz val="11"/>
        <color rgb="FF000000"/>
        <rFont val="Arial"/>
        <family val="2"/>
      </rPr>
      <t>Objetivo del indicador</t>
    </r>
    <r>
      <rPr>
        <sz val="11"/>
        <color indexed="8"/>
        <rFont val="Arial"/>
        <family val="2"/>
      </rPr>
      <t xml:space="preserve">: Medir el eficiente traslado de sociedades que no cuentan con la hipótesis de negocio en marcha del portafolio de la Dirección de Gobierno Control y Democratización de Sociedades a la Dirección de Control de Liquidaciones 
</t>
    </r>
    <r>
      <rPr>
        <b/>
        <sz val="11"/>
        <color rgb="FF000000"/>
        <rFont val="Arial"/>
        <family val="2"/>
      </rPr>
      <t>Numerador</t>
    </r>
    <r>
      <rPr>
        <sz val="11"/>
        <color indexed="8"/>
        <rFont val="Arial"/>
        <family val="2"/>
      </rPr>
      <t xml:space="preserve">: Corresponde a las sociedades trasladadas a la Dirección de Control de Liquidaciones
</t>
    </r>
    <r>
      <rPr>
        <b/>
        <sz val="11"/>
        <color rgb="FF000000"/>
        <rFont val="Arial"/>
        <family val="2"/>
      </rPr>
      <t xml:space="preserve">Denominador: </t>
    </r>
    <r>
      <rPr>
        <sz val="11"/>
        <color rgb="FF000000"/>
        <rFont val="Arial"/>
        <family val="2"/>
      </rPr>
      <t>Corresponde a las sociedades con causal de liquidación inscrita en cámara de comercio que hacen parte del portafolio de la Dirección de Gobierno, Control y Democratización de Sociedades</t>
    </r>
  </si>
  <si>
    <t>Se adelantaron las gestiones indicadas en el procedimiento de traslado de activos a la Dirección de Seguimiento y Control de Liquidaciones, en COMITÉ TECNICO DE SOCIEDADES en sesión ordinaria virtual - sincrónica celebrada el 06 de mayo de 2025, registrada en acta No.108, se aprobó el traslado de 9 sociedades; sin embargo, quedó condicionado el traslado de una sociedad.</t>
  </si>
  <si>
    <t>Implementar mejoras en los trámites a partir del diálogo con los grupos de valor, garantizando estándares de excelencia en la prestación de trámites, uso de lenguaje claro y accesibilidad en los canales de atención</t>
  </si>
  <si>
    <r>
      <t xml:space="preserve">Objetivo del indicador: </t>
    </r>
    <r>
      <rPr>
        <sz val="11"/>
        <color rgb="FF000000"/>
        <rFont val="Arial"/>
        <family val="2"/>
      </rPr>
      <t>Realizar seguimiento al avance en la política pública de racionalización de trámites, en articulación con las dependencias relacionadas y buscando la mejora en el relacionamiento con los grupos de valor.</t>
    </r>
    <r>
      <rPr>
        <b/>
        <sz val="11"/>
        <color rgb="FF000000"/>
        <rFont val="Arial"/>
        <family val="2"/>
      </rPr>
      <t xml:space="preserve">
Numerador: </t>
    </r>
    <r>
      <rPr>
        <sz val="11"/>
        <color rgb="FF000000"/>
        <rFont val="Arial"/>
        <family val="2"/>
      </rPr>
      <t>Corresponde al número de actividades avanzadas en del plan de racionalización de trámites.</t>
    </r>
    <r>
      <rPr>
        <b/>
        <sz val="11"/>
        <color rgb="FF000000"/>
        <rFont val="Arial"/>
        <family val="2"/>
      </rPr>
      <t xml:space="preserve">
Denominador: </t>
    </r>
    <r>
      <rPr>
        <sz val="11"/>
        <color rgb="FF000000"/>
        <rFont val="Arial"/>
        <family val="2"/>
      </rPr>
      <t>Corresponde al número de actividades programadas del plan de racionalización de trámites.</t>
    </r>
  </si>
  <si>
    <t>Para el segundo trimestre se celebro la junta extraordinaria de socios de la sociedad GOLD`S GYM LTDA EN LIQUIDACION, mediante la cual se aprobó el acta de cuenta final, se encuentra en proceso de cancelación de registro para solicitar la pre- marcación en el inventario</t>
  </si>
  <si>
    <t>No se cargan evidencias para este trimestre en razón a que se encuentra en proceso de cancelación del RIT y RUT de la sociedad  GOLD`S GYM LTDA EN LIQUIDACION para poder hacer la pre-marcación en SIGMA SAE</t>
  </si>
  <si>
    <t>La dirección de liquidaciones ejecuto como plan de acción la circularización de sociedades de papel con el fin de identificar posibles activos y así surtir el proceso de cancelación de registro para aquellas que como resultado resulte un activo en cero ($0) y/o un pasivo insoluto, se encuentra sujeto a la asignación de un liquidador para verificación de las respuestas de circularización y poder hacer las cancelaciones respectivas</t>
  </si>
  <si>
    <t>No se cargan evidencias en razón a que la Dirección realizó la circularización de sociedades de papel y se esta en proceso de realización de visitas para determinar las posibles cancelaciones de establecimientos de comercio de papel</t>
  </si>
  <si>
    <t>Adoptar una estrategia de medición de carácter preventiva disciplinaria que contribuya al fortalecimiento de las funciones de los trabajadores de la Entidad.</t>
  </si>
  <si>
    <t>(Actividades ejecutadas de el seguimiento a la estrategia de Prevención Disciplinaria / Actividades programadas para el seguimiento de la Estrategia de Prevención Disciplinaria) * 100%</t>
  </si>
  <si>
    <t>Durante el trimestres se han recepcionado 65 quejas, de las cuales se han venido gestionando y evacuando de acuerdo al orden de llegada contando con 3 colaboradores dentro del GIT</t>
  </si>
  <si>
    <r>
      <rPr>
        <b/>
        <sz val="11"/>
        <color rgb="FF000000"/>
        <rFont val="Arial"/>
        <family val="2"/>
      </rPr>
      <t>Objetivo del indicador</t>
    </r>
    <r>
      <rPr>
        <sz val="11"/>
        <color rgb="FF000000"/>
        <rFont val="Arial"/>
        <family val="2"/>
      </rPr>
      <t xml:space="preserve">: medir la Implementación y/o actualización del Plan Estratégico Tecnológico Institucional- PETI. Este incluye proyectos a nivel de infraestructura, Integración, aplicaciones y regulación normativa que se encuentren articulados al Plan Estratégico de la SAE. 
</t>
    </r>
    <r>
      <rPr>
        <b/>
        <sz val="11"/>
        <color rgb="FF000000"/>
        <rFont val="Arial"/>
        <family val="2"/>
      </rPr>
      <t>Numerador</t>
    </r>
    <r>
      <rPr>
        <sz val="11"/>
        <color rgb="FF000000"/>
        <rFont val="Arial"/>
        <family val="2"/>
      </rPr>
      <t xml:space="preserve">: corresponde al promedio ponderado de la ejecución de las actividades programadas para la implementación del Plan Estratégico de Tecnologías de la Información. 
</t>
    </r>
    <r>
      <rPr>
        <b/>
        <sz val="11"/>
        <color rgb="FF000000"/>
        <rFont val="Arial"/>
        <family val="2"/>
      </rPr>
      <t>Denominador:</t>
    </r>
    <r>
      <rPr>
        <sz val="11"/>
        <color rgb="FF000000"/>
        <rFont val="Arial"/>
        <family val="2"/>
      </rPr>
      <t xml:space="preserve"> corresponde al 100% programado de las actividades establecidas por la OTI para la implementación del Plan Estratégico de Tecnologías la Información de SAE para la vigencia. </t>
    </r>
  </si>
  <si>
    <t>Para el indicador del segundo trimestre de 2025, se tomo la cantidad de semovientes 443 por unidad y no por ID en el sistema, razón por la cual incrementa la cantidad de activos recibidos.</t>
  </si>
  <si>
    <t>Durante el primer Trimestre de 2025 se elaboraron (94) estados de cuenta.
Segundo trimestre (75)
Durante este periodo se siguen depurando las bases de información que afecten gastos de los inmuebles, entregadas por las Diferentes Direcciones de la Entidad. Durante el 1 trimestre se elaboraron por solicitudes de diferentes áreas (1,200) certificados de productividad, Segundo Trimestre (88) Certificados de productividad.</t>
  </si>
  <si>
    <t>Se cumplió con el 100% de las actividades programas, adicionalmente se realizaron más actividades debido a las constantes necesidades de formación que tiene la Entidad. 
En el siguiente reporte se ajustara las actividades programadas con las actividades adicionales.</t>
  </si>
  <si>
    <t>Democratizar inmuebles rurales sociales para el fomento de la economía popular, la reforma agraria o el valor público, social y ambiental.</t>
  </si>
  <si>
    <t>El FRV informó las fechas sobre la disponibilidad para la recepción de la sociedad FRIGORIFICO DEL CAUCA S.A.S. y TANZANIA SAS, las cuales se realizan en el tercer trimestre del año.
En cuanto a las hectáreas que se entregan a la ANT, se han evidenciado procesos de saneamiento extensos, por lo que no es viable cumplir con la meta de 5,000 hectáreas. En el segundo trimestre no se realizaron entregas a ANT.
Se solicita realizar el ajuste de la meta a 1,000 hectáreas, teniendo en cuenta que dependemos de terceros.</t>
  </si>
  <si>
    <r>
      <rPr>
        <b/>
        <sz val="11"/>
        <rFont val="Arial"/>
        <family val="2"/>
      </rPr>
      <t xml:space="preserve">Objetivo del indicador: </t>
    </r>
    <r>
      <rPr>
        <sz val="11"/>
        <rFont val="Arial"/>
        <family val="2"/>
      </rPr>
      <t xml:space="preserve">medir la gestión de las solicitudes de folios de matrícula de inmuebles rurales </t>
    </r>
    <r>
      <rPr>
        <b/>
        <sz val="11"/>
        <rFont val="Arial"/>
        <family val="2"/>
      </rPr>
      <t xml:space="preserve">no sociales </t>
    </r>
    <r>
      <rPr>
        <sz val="11"/>
        <rFont val="Arial"/>
        <family val="2"/>
      </rPr>
      <t xml:space="preserve">para el mecanismo de destinación definitiva gratuita prevista en la ley.
</t>
    </r>
    <r>
      <rPr>
        <b/>
        <sz val="11"/>
        <rFont val="Arial"/>
        <family val="2"/>
      </rPr>
      <t xml:space="preserve">
Numerador:</t>
    </r>
    <r>
      <rPr>
        <sz val="11"/>
        <rFont val="Arial"/>
        <family val="2"/>
      </rPr>
      <t xml:space="preserve"> total de folios de matrícula de inmuebles rurales </t>
    </r>
    <r>
      <rPr>
        <b/>
        <sz val="11"/>
        <rFont val="Arial"/>
        <family val="2"/>
      </rPr>
      <t xml:space="preserve">no sociales </t>
    </r>
    <r>
      <rPr>
        <sz val="11"/>
        <rFont val="Arial"/>
        <family val="2"/>
      </rPr>
      <t xml:space="preserve">gestionados para destinación definitiva gratuita.
</t>
    </r>
    <r>
      <rPr>
        <b/>
        <sz val="11"/>
        <rFont val="Arial"/>
        <family val="2"/>
      </rPr>
      <t>Denominador:</t>
    </r>
    <r>
      <rPr>
        <sz val="11"/>
        <rFont val="Arial"/>
        <family val="2"/>
      </rPr>
      <t xml:space="preserve"> corresponde a los folios de matrícula de inmuebles rurales </t>
    </r>
    <r>
      <rPr>
        <b/>
        <sz val="11"/>
        <rFont val="Arial"/>
        <family val="2"/>
      </rPr>
      <t>no sociales</t>
    </r>
    <r>
      <rPr>
        <sz val="11"/>
        <rFont val="Arial"/>
        <family val="2"/>
      </rPr>
      <t xml:space="preserve"> con solicitudes de destinación definitiva que se consideran viables de acuerdo con la metodología y procedimientos. 
</t>
    </r>
    <r>
      <rPr>
        <b/>
        <sz val="11"/>
        <rFont val="Arial"/>
        <family val="2"/>
      </rPr>
      <t>Observación:</t>
    </r>
    <r>
      <rPr>
        <sz val="11"/>
        <rFont val="Arial"/>
        <family val="2"/>
      </rPr>
      <t xml:space="preserve"> se hace necesario indicar en el análisis del indicador, las destinaciones definitivas aprobadas como insumo para la medición de la meta estratégica "Destinaciones de inmuebles al fomento de la economía popular y reforma agraria"</t>
    </r>
  </si>
  <si>
    <t>Primer trimestre: De las 15 solicitudes que se presentaron por las diferentes entidades en el primer trimestre del año, se evidenciaron que jurídicamente 2, no eran viables para ello.
De las 13 restantes, tenemos:
1. Con expedición de acto administrativo 2 FMI.
2. En proceso de alistamiento 5: Sobre los cuales nos encontramos en el proceso de realización de fichas técnicas, y a la espera del pronunciamiento de ANT (en los casos que proceda).
2. En saneamiento jurídico 2.
3. Solicitados a Jurídica para elaboración de acto administrativo 4.
Segundo trimestre: Fueron recibidas 9 solicitudes, preliminarmente las 9 viables, encontrándose a la fecha en proceso de alistamiento.</t>
  </si>
  <si>
    <t>Se evidenció un error de digitación en la formula del indicador. Se observa que en numerador y el denominador están invertidos, por lo tanto, para el segundo trimestre  de 2025 se realiza el reporte ajustado. Adicionalmente, se informa que el cambio de los indicaciones fue solicitado por la Dirección de Rurales  en el primer trimestre para aplicación desde el segundo trimestre, por lo tanto deberían estará actualizados.</t>
  </si>
  <si>
    <t>En atención a los cambios en la ruta de acceso de activos de la SAE por parte de las Entidades sin Ánimo de Lucro establecidos en la circular de Presidencia SAE con radicado No. 20251080040223 del 21 de marzo de 2025, se considera necesario realizar ajustes a la redacción del indicador y a la meta establecida, ya que el porcentaje de cumplimiento para el segundo trimestre corresponde al 180% de cumplimiento de toda la vigencia 2025.
Adicionalmente, se debe tener en cuenta en la modificación de la meta del indicador el proceso de invitación pública "Bienes que transforman" que viene adelantando la Dirección de Proyectos respecto a la ruta de acceso de activos para las ESAL.</t>
  </si>
  <si>
    <r>
      <rPr>
        <b/>
        <sz val="11"/>
        <rFont val="Arial"/>
        <family val="2"/>
      </rPr>
      <t>Objetivo del indicador</t>
    </r>
    <r>
      <rPr>
        <sz val="11"/>
        <rFont val="Arial"/>
        <family val="2"/>
      </rPr>
      <t xml:space="preserve">: Verificar el cumplimento del avance de las acciones a cargo de la Vicepresidencia Corporativa en la implementación de la política de Responsabilidad Social Empresarial de la SAE S.A.S.
</t>
    </r>
    <r>
      <rPr>
        <b/>
        <sz val="11"/>
        <rFont val="Arial"/>
        <family val="2"/>
      </rPr>
      <t>Numerador</t>
    </r>
    <r>
      <rPr>
        <sz val="11"/>
        <rFont val="Arial"/>
        <family val="2"/>
      </rPr>
      <t xml:space="preserve">: Corresponde a las acciones ejecutadas en la implementación de la política durante la vigencia 2025
</t>
    </r>
    <r>
      <rPr>
        <b/>
        <sz val="11"/>
        <rFont val="Arial"/>
        <family val="2"/>
      </rPr>
      <t>Denominador</t>
    </r>
    <r>
      <rPr>
        <sz val="11"/>
        <rFont val="Arial"/>
        <family val="2"/>
      </rPr>
      <t>: Corresponde a las acciones planeadas (proyectadas) en la implementación de la política durante la vigencia 2025</t>
    </r>
  </si>
  <si>
    <t>La Dirección de Proyectos en el segundo trimestre de 2025 realizó las actividades correspondientes a la contratación del servicio de avalúo comercial para la tipología de bienes muebles y enseres, adicionalmente se dio continuidad a las actividades relacionadas con la presentación ante el Consejo Fiduciario para validar la aprobación para la disposición final (donación) de 732 activos, correspondientes a 248 elementos de equipo de comunicación y 484 elementos de intendencia (uniformes militares, cantimploras, equipos de campaña). Esto en atención a que el total de activos en administración corresponde a 1.839 unidades. Así las cosas, se tiene un avance porcentual como se indica a continuación:
ACTIVIDAD                                                                                                     
1. Valoración comercial de los activos (20%) - 60%
2. Solicitud de viabilidades jurídica, técnica y administrativa (16%) - 45%
3. Solicitud de conceptos técnicos según disposición final (13%) - 45%
4. Elaboración presentación del caso (10%) - 30%
5. Solicitud inclusión del caso en el Comité Técnico (9%) - 14%
6. Presentación del caso a Comité técnico SAE (7%) - 14%
7. Solicitud a DAPRE de sesión del Consejo Fiduciario (6%) - 50%
TOTAL (100%) - 51,6%</t>
  </si>
  <si>
    <t>Sumatoria de la ponderación de las actividades requeridas para la constitución del patrimonio autónomo receptor de los recursos monetizados del inventario FARC</t>
  </si>
  <si>
    <t>Para el segundo trimestre de 2025, desde la Dirección de Proyectos se dio avance a las actividades 4, 5 y 6 contempladas para este indicador en la etapa precontractual de la 7c7onstitución del patrimonio autónomo como se indica a continuación:
ACTIVIDAD
1. Estructuración y elaboración del análisis del sector (30%) - 100%
2.Estructuración y elaboración de estudio de mercado (25%) - 100%
3. Estructuración y elaboración de estudios previos (20%) - 100%
4. Radicación de los documentos previos en la Dirección de Contratos (12%) - 100%
5. Seguimiento a la revisión de los documentos previos en la Dirección de Contratos (6%) - 100%
6. Revisión y aprobación de los documentos previos en la Dirección de Contratos (4%) - 100%
TOTAL (100%) - 97%</t>
  </si>
  <si>
    <t>No se cargan evidencias para este trimestre en razón a que no se realizo entrega de remanentes físicos para el segundo trimestre, pues se espera la entrega y marcación de activos no sociales de 6 inmuebles como remanentes para el tercer trimestre. Esta en proceso de ajustar el indicador ya que se ha superado la meta inicialmente propuesta</t>
  </si>
  <si>
    <t xml:space="preserve">Sociedades en liquidación que realizan entregas de remanentes líquidos </t>
  </si>
  <si>
    <t>Mediante memorando No. 20255100015553 del 30 de enero del 2025, se solicito a la dirección financiera concepto jurídico, administrativo y financiero para la formalización de entrega de remanentes en proceso y la constitución de la reserva técnica, toda vez que en el inventario de esta Dirección se encuentran sociedades finalizando el proceso liquidatario y no se tiene la certeza de la formalización de las mismas cuando la situación jurídica no se ha definido. Se esta a la espera de dicha respuesta</t>
  </si>
  <si>
    <t xml:space="preserve">Durante el segundo trimestre de 2025 se dio cumplimiento a las actividades establecidas en el Plan de Trabajo del Sistema de Administración del Riesgo de Lavado de Activos y Financiación del Terrorismo (SARLAFT) así:
•	Actualización de Formatos: Se actualizó el formato de inhabilidades e incompatibilidades, en línea con las disposiciones vigentes y las mejores prácticas en la materia.
•	Transición de Procedimiento a Instructivo: Se está realizando el cambio del procedimiento a instructivo para la publicación del Reporte de Operaciones Sospechosas (ROS), en concordancia con las modificaciones propuestas en la versión 7 de la Guía de Administración del Riesgo y el diseño de controles en Entidades Públicas.
•	Nuevo Procedimiento de Monitoreo y Segmentación de Riesgos: Se encuentra en proceso de creación un procedimiento específico para el monitoreo y la segmentación de riesgos, con el fin de fortalecer la gestión y mitigación efectiva de estos.
•	Cumplimiento de Estándares de Debida Diligencia: Se cumplió  con los estándares establecidos para los procesos de debida diligencia, los cuales constituyen uno de los pilares fundamentales del sistema SARLAFT. Durante el trimestre se recibieron 532 solicitudes de debida diligencia, alcanzando un 85% de cumplimiento.
</t>
  </si>
  <si>
    <t xml:space="preserve">El avance en el indicador se presenta teniendo en cuenta que la territorial ha presentado cambios en la dirección, y en la asignación de funciones por los traslados presentados en el trimestre en mención. También se explica porque el poder del director tardó en llegar. Sin esta atribución no se cuenta con la firma en las minutas de arrendamiento y sin esto no se podía cargar los contratos. Esta situación  se esta atendiendo y priorizando el cargue de estas para lograr aumentar el cumplimiento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</si>
</sst>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2" formatCode="_-&quot;$&quot;\ * #,##0_-;\-&quot;$&quot;\ * #,##0_-;_-&quot;$&quot;\ * &quot;-&quot;_-;_-@_-"/>
    <numFmt numFmtId="41" formatCode="_-* #,##0_-;\-* #,##0_-;_-* &quot;-&quot;_-;_-@_-"/>
    <numFmt numFmtId="44" formatCode="_-&quot;$&quot;\ * #,##0.00_-;\-&quot;$&quot;\ * #,##0.00_-;_-&quot;$&quot;\ * &quot;-&quot;??_-;_-@_-"/>
    <numFmt numFmtId="43" formatCode="_-* #,##0.00_-;\-* #,##0.00_-;_-* &quot;-&quot;??_-;_-@_-"/>
    <numFmt numFmtId="164" formatCode="_-&quot;$&quot;* #,##0_-;\-&quot;$&quot;* #,##0_-;_-&quot;$&quot;* &quot;-&quot;_-;_-@_-"/>
    <numFmt numFmtId="165" formatCode="_-&quot;$&quot;* #,##0.00_-;\-&quot;$&quot;* #,##0.00_-;_-&quot;$&quot;* &quot;-&quot;??_-;_-@_-"/>
    <numFmt numFmtId="166" formatCode="_-[$$-409]* #,##0_ ;_-[$$-409]* \-#,##0\ ;_-[$$-409]* &quot;-&quot;??_ ;_-@_ "/>
    <numFmt numFmtId="167" formatCode="_-&quot;$&quot;\ * #,##0_-;\-&quot;$&quot;\ * #,##0_-;_-&quot;$&quot;\ * &quot;-&quot;??_-;_-@_-"/>
  </numFmts>
  <fonts count="27" x14ac:knownFonts="1">
    <font>
      <sz val="11"/>
      <color theme="1"/>
      <name val="Calibri"/>
      <family val="2"/>
      <scheme val="minor"/>
    </font>
    <font>
      <sz val="11"/>
      <name val="Arial"/>
      <family val="2"/>
    </font>
    <font>
      <sz val="11"/>
      <color indexed="8"/>
      <name val="Arial"/>
      <family val="2"/>
    </font>
    <font>
      <b/>
      <sz val="11"/>
      <name val="Arial"/>
      <family val="2"/>
    </font>
    <font>
      <sz val="9"/>
      <name val="Arial"/>
      <family val="2"/>
    </font>
    <font>
      <sz val="8"/>
      <name val="Calibri"/>
      <family val="2"/>
    </font>
    <font>
      <sz val="11"/>
      <color theme="1"/>
      <name val="Calibri"/>
      <family val="2"/>
      <scheme val="minor"/>
    </font>
    <font>
      <u/>
      <sz val="11"/>
      <color theme="10"/>
      <name val="Calibri"/>
      <family val="2"/>
      <scheme val="minor"/>
    </font>
    <font>
      <sz val="10"/>
      <color rgb="FF000000"/>
      <name val="Arial"/>
      <family val="2"/>
    </font>
    <font>
      <b/>
      <sz val="11"/>
      <color theme="0"/>
      <name val="Arial"/>
      <family val="2"/>
    </font>
    <font>
      <b/>
      <sz val="11"/>
      <color theme="1"/>
      <name val="Arial"/>
      <family val="2"/>
    </font>
    <font>
      <sz val="11"/>
      <color theme="1"/>
      <name val="Arial"/>
      <family val="2"/>
    </font>
    <font>
      <sz val="11"/>
      <color rgb="FF000000"/>
      <name val="Arial"/>
      <family val="2"/>
    </font>
    <font>
      <sz val="9"/>
      <color theme="1"/>
      <name val="Arial"/>
      <family val="2"/>
    </font>
    <font>
      <b/>
      <sz val="9"/>
      <color theme="0"/>
      <name val="Arial"/>
      <family val="2"/>
    </font>
    <font>
      <sz val="9"/>
      <color theme="0"/>
      <name val="Arial"/>
      <family val="2"/>
    </font>
    <font>
      <sz val="12"/>
      <color theme="1"/>
      <name val="Arial"/>
      <family val="2"/>
    </font>
    <font>
      <b/>
      <sz val="22"/>
      <color theme="0"/>
      <name val="Arial"/>
      <family val="2"/>
    </font>
    <font>
      <b/>
      <sz val="12"/>
      <color theme="1"/>
      <name val="Arial"/>
      <family val="2"/>
    </font>
    <font>
      <b/>
      <sz val="18"/>
      <color rgb="FF000000"/>
      <name val="Arial"/>
      <family val="2"/>
    </font>
    <font>
      <b/>
      <sz val="12"/>
      <color theme="0"/>
      <name val="Arial"/>
      <family val="2"/>
    </font>
    <font>
      <sz val="9"/>
      <color rgb="FF000000"/>
      <name val="Arial"/>
      <family val="2"/>
    </font>
    <font>
      <b/>
      <sz val="11"/>
      <color indexed="8"/>
      <name val="Arial"/>
      <family val="2"/>
    </font>
    <font>
      <sz val="14"/>
      <color theme="1"/>
      <name val="Arial"/>
      <family val="2"/>
    </font>
    <font>
      <b/>
      <sz val="11"/>
      <color rgb="FF000000"/>
      <name val="Arial"/>
      <family val="2"/>
    </font>
    <font>
      <sz val="8"/>
      <name val="Calibri"/>
      <family val="2"/>
      <scheme val="minor"/>
    </font>
    <font>
      <b/>
      <sz val="11"/>
      <color theme="1"/>
      <name val="Calibri"/>
      <family val="2"/>
      <scheme val="minor"/>
    </font>
  </fonts>
  <fills count="17">
    <fill>
      <patternFill patternType="none"/>
    </fill>
    <fill>
      <patternFill patternType="gray125"/>
    </fill>
    <fill>
      <patternFill patternType="solid">
        <fgColor theme="0"/>
        <bgColor indexed="64"/>
      </patternFill>
    </fill>
    <fill>
      <patternFill patternType="solid">
        <fgColor rgb="FF293166"/>
        <bgColor indexed="64"/>
      </patternFill>
    </fill>
    <fill>
      <patternFill patternType="solid">
        <fgColor rgb="FF701978"/>
        <bgColor indexed="64"/>
      </patternFill>
    </fill>
    <fill>
      <patternFill patternType="solid">
        <fgColor rgb="FFB61978"/>
        <bgColor indexed="64"/>
      </patternFill>
    </fill>
    <fill>
      <patternFill patternType="solid">
        <fgColor rgb="FFFE1978"/>
        <bgColor indexed="64"/>
      </patternFill>
    </fill>
    <fill>
      <patternFill patternType="solid">
        <fgColor rgb="FF000A8B"/>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1"/>
        <bgColor indexed="64"/>
      </patternFill>
    </fill>
    <fill>
      <patternFill patternType="solid">
        <fgColor rgb="FF336699"/>
        <bgColor indexed="64"/>
      </patternFill>
    </fill>
    <fill>
      <patternFill patternType="solid">
        <fgColor rgb="FF006666"/>
        <bgColor indexed="64"/>
      </patternFill>
    </fill>
    <fill>
      <patternFill patternType="solid">
        <fgColor theme="9" tint="-0.499984740745262"/>
        <bgColor indexed="64"/>
      </patternFill>
    </fill>
    <fill>
      <patternFill patternType="solid">
        <fgColor rgb="FFFFFFFF"/>
        <bgColor rgb="FF000000"/>
      </patternFill>
    </fill>
    <fill>
      <patternFill patternType="solid">
        <fgColor rgb="FFD9D9D9"/>
        <bgColor rgb="FF000000"/>
      </patternFill>
    </fill>
    <fill>
      <patternFill patternType="solid">
        <fgColor rgb="FFFFFF00"/>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theme="0"/>
      </top>
      <bottom style="thin">
        <color theme="0"/>
      </bottom>
      <diagonal/>
    </border>
    <border>
      <left/>
      <right style="thin">
        <color theme="0"/>
      </right>
      <top style="thin">
        <color theme="0"/>
      </top>
      <bottom style="thin">
        <color theme="0"/>
      </bottom>
      <diagonal/>
    </border>
    <border>
      <left/>
      <right/>
      <top style="thin">
        <color theme="0"/>
      </top>
      <bottom style="thin">
        <color theme="0"/>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thin">
        <color indexed="64"/>
      </top>
      <bottom style="thin">
        <color indexed="64"/>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right style="thin">
        <color theme="0"/>
      </right>
      <top/>
      <bottom/>
      <diagonal/>
    </border>
    <border>
      <left style="thin">
        <color theme="0"/>
      </left>
      <right style="thin">
        <color theme="0"/>
      </right>
      <top/>
      <bottom/>
      <diagonal/>
    </border>
    <border>
      <left style="thin">
        <color theme="0"/>
      </left>
      <right style="thin">
        <color theme="0"/>
      </right>
      <top style="thin">
        <color theme="0"/>
      </top>
      <bottom style="thin">
        <color rgb="FFB61978"/>
      </bottom>
      <diagonal/>
    </border>
    <border>
      <left style="thin">
        <color indexed="64"/>
      </left>
      <right style="thin">
        <color indexed="64"/>
      </right>
      <top/>
      <bottom/>
      <diagonal/>
    </border>
    <border>
      <left style="thin">
        <color theme="0"/>
      </left>
      <right/>
      <top style="thin">
        <color theme="0"/>
      </top>
      <bottom style="thin">
        <color theme="0"/>
      </bottom>
      <diagonal/>
    </border>
    <border>
      <left style="medium">
        <color indexed="64"/>
      </left>
      <right/>
      <top style="thin">
        <color theme="0"/>
      </top>
      <bottom style="medium">
        <color indexed="64"/>
      </bottom>
      <diagonal/>
    </border>
    <border>
      <left/>
      <right/>
      <top style="thin">
        <color theme="0"/>
      </top>
      <bottom style="medium">
        <color indexed="64"/>
      </bottom>
      <diagonal/>
    </border>
  </borders>
  <cellStyleXfs count="20">
    <xf numFmtId="0" fontId="0" fillId="0" borderId="0"/>
    <xf numFmtId="0" fontId="7" fillId="0" borderId="0" applyNumberFormat="0" applyFill="0" applyBorder="0" applyAlignment="0" applyProtection="0"/>
    <xf numFmtId="41" fontId="6" fillId="0" borderId="0" applyFont="0" applyFill="0" applyBorder="0" applyAlignment="0" applyProtection="0"/>
    <xf numFmtId="43" fontId="8"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164" fontId="8" fillId="0" borderId="0" applyFont="0" applyFill="0" applyBorder="0" applyAlignment="0" applyProtection="0"/>
    <xf numFmtId="165" fontId="8" fillId="0" borderId="0" applyFont="0" applyFill="0" applyBorder="0" applyAlignment="0" applyProtection="0"/>
    <xf numFmtId="0" fontId="8"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9" fontId="8" fillId="0" borderId="0" applyFont="0" applyFill="0" applyBorder="0" applyAlignment="0" applyProtection="0"/>
    <xf numFmtId="9" fontId="6" fillId="0" borderId="0" applyFont="0" applyFill="0" applyBorder="0" applyAlignment="0" applyProtection="0"/>
    <xf numFmtId="42" fontId="6" fillId="0" borderId="0" applyFont="0" applyFill="0" applyBorder="0" applyAlignment="0" applyProtection="0"/>
    <xf numFmtId="44" fontId="6" fillId="0" borderId="0" applyFont="0" applyFill="0" applyBorder="0" applyAlignment="0" applyProtection="0"/>
  </cellStyleXfs>
  <cellXfs count="197">
    <xf numFmtId="0" fontId="0" fillId="0" borderId="0" xfId="0"/>
    <xf numFmtId="0" fontId="13" fillId="2" borderId="0" xfId="0" applyFont="1" applyFill="1" applyAlignment="1">
      <alignment vertical="center" wrapText="1"/>
    </xf>
    <xf numFmtId="0" fontId="13" fillId="2" borderId="0" xfId="0" applyFont="1" applyFill="1"/>
    <xf numFmtId="0" fontId="13" fillId="2" borderId="4" xfId="0" applyFont="1" applyFill="1" applyBorder="1" applyAlignment="1">
      <alignment vertical="center" wrapText="1"/>
    </xf>
    <xf numFmtId="0" fontId="4" fillId="2" borderId="4" xfId="0" applyFont="1" applyFill="1" applyBorder="1" applyAlignment="1">
      <alignment vertical="center" wrapText="1"/>
    </xf>
    <xf numFmtId="0" fontId="13" fillId="2" borderId="1" xfId="0" applyFont="1" applyFill="1" applyBorder="1"/>
    <xf numFmtId="0" fontId="13" fillId="2" borderId="5" xfId="0" applyFont="1" applyFill="1" applyBorder="1" applyAlignment="1">
      <alignment vertical="center" wrapText="1"/>
    </xf>
    <xf numFmtId="0" fontId="4" fillId="2" borderId="4" xfId="0" applyFont="1" applyFill="1" applyBorder="1" applyAlignment="1">
      <alignment horizontal="left" vertical="center" wrapText="1"/>
    </xf>
    <xf numFmtId="0" fontId="4" fillId="2" borderId="3" xfId="0" applyFont="1" applyFill="1" applyBorder="1" applyAlignment="1">
      <alignment vertical="center" wrapText="1"/>
    </xf>
    <xf numFmtId="0" fontId="4" fillId="0" borderId="4" xfId="0" applyFont="1" applyBorder="1" applyAlignment="1">
      <alignment horizontal="left" vertical="center" wrapText="1"/>
    </xf>
    <xf numFmtId="0" fontId="4" fillId="2" borderId="5" xfId="0" applyFont="1" applyFill="1" applyBorder="1" applyAlignment="1">
      <alignment horizontal="left" vertical="center" wrapText="1"/>
    </xf>
    <xf numFmtId="0" fontId="11" fillId="2" borderId="0" xfId="0" applyFont="1" applyFill="1"/>
    <xf numFmtId="0" fontId="11" fillId="2" borderId="0" xfId="0" applyFont="1" applyFill="1" applyAlignment="1">
      <alignment wrapText="1"/>
    </xf>
    <xf numFmtId="0" fontId="11" fillId="2" borderId="0" xfId="0" applyFont="1" applyFill="1" applyAlignment="1">
      <alignment horizontal="center" vertical="center"/>
    </xf>
    <xf numFmtId="0" fontId="11" fillId="2" borderId="9" xfId="0" applyFont="1" applyFill="1" applyBorder="1"/>
    <xf numFmtId="0" fontId="13" fillId="0" borderId="0" xfId="0" applyFont="1" applyAlignment="1">
      <alignment vertical="center" wrapText="1"/>
    </xf>
    <xf numFmtId="0" fontId="21" fillId="0" borderId="1" xfId="0" applyFont="1" applyBorder="1" applyAlignment="1">
      <alignment vertical="center" wrapText="1"/>
    </xf>
    <xf numFmtId="0" fontId="21" fillId="0" borderId="2" xfId="0" applyFont="1" applyBorder="1" applyAlignment="1">
      <alignment vertical="center" wrapText="1"/>
    </xf>
    <xf numFmtId="0" fontId="13" fillId="2" borderId="1" xfId="0" applyFont="1" applyFill="1" applyBorder="1" applyAlignment="1">
      <alignment vertical="center" wrapText="1"/>
    </xf>
    <xf numFmtId="0" fontId="13" fillId="2" borderId="2" xfId="0" applyFont="1" applyFill="1" applyBorder="1" applyAlignment="1">
      <alignment vertical="center" wrapText="1"/>
    </xf>
    <xf numFmtId="0" fontId="21" fillId="2" borderId="2" xfId="0" applyFont="1" applyFill="1" applyBorder="1" applyAlignment="1">
      <alignment vertical="center" wrapText="1"/>
    </xf>
    <xf numFmtId="0" fontId="21" fillId="2" borderId="1" xfId="0" applyFont="1" applyFill="1" applyBorder="1" applyAlignment="1">
      <alignment vertical="center" wrapText="1"/>
    </xf>
    <xf numFmtId="0" fontId="13" fillId="2" borderId="2" xfId="0" applyFont="1" applyFill="1" applyBorder="1" applyAlignment="1">
      <alignment horizontal="left" wrapText="1"/>
    </xf>
    <xf numFmtId="0" fontId="10" fillId="2" borderId="15" xfId="0" applyFont="1" applyFill="1" applyBorder="1" applyAlignment="1">
      <alignment horizontal="center" vertical="center" wrapText="1"/>
    </xf>
    <xf numFmtId="0" fontId="17" fillId="2" borderId="0" xfId="0" applyFont="1" applyFill="1"/>
    <xf numFmtId="0" fontId="9" fillId="2" borderId="0" xfId="0" applyFont="1" applyFill="1" applyAlignment="1">
      <alignment vertical="center" wrapText="1"/>
    </xf>
    <xf numFmtId="0" fontId="11" fillId="2" borderId="19" xfId="0" applyFont="1" applyFill="1" applyBorder="1" applyAlignment="1">
      <alignment wrapText="1"/>
    </xf>
    <xf numFmtId="0" fontId="10" fillId="2" borderId="0" xfId="0" applyFont="1" applyFill="1" applyAlignment="1">
      <alignment vertical="center" wrapText="1"/>
    </xf>
    <xf numFmtId="0" fontId="14" fillId="3" borderId="3" xfId="0" applyFont="1" applyFill="1" applyBorder="1" applyAlignment="1">
      <alignment vertical="center" wrapText="1"/>
    </xf>
    <xf numFmtId="0" fontId="14" fillId="3" borderId="3" xfId="0" applyFont="1" applyFill="1" applyBorder="1" applyAlignment="1">
      <alignment vertical="center"/>
    </xf>
    <xf numFmtId="0" fontId="15" fillId="3" borderId="0" xfId="0" applyFont="1" applyFill="1"/>
    <xf numFmtId="0" fontId="13" fillId="3" borderId="3" xfId="0" applyFont="1" applyFill="1" applyBorder="1"/>
    <xf numFmtId="0" fontId="11" fillId="2" borderId="1" xfId="0" applyFont="1" applyFill="1" applyBorder="1" applyAlignment="1" applyProtection="1">
      <alignment horizontal="center" vertical="center" wrapText="1"/>
      <protection locked="0"/>
    </xf>
    <xf numFmtId="0" fontId="1" fillId="0" borderId="1" xfId="11" applyFont="1" applyBorder="1" applyAlignment="1" applyProtection="1">
      <alignment horizontal="center" vertical="center" wrapText="1"/>
      <protection locked="0"/>
    </xf>
    <xf numFmtId="0" fontId="1" fillId="2" borderId="1" xfId="11" applyFont="1" applyFill="1" applyBorder="1" applyAlignment="1" applyProtection="1">
      <alignment horizontal="center" vertical="center" wrapText="1"/>
      <protection locked="0"/>
    </xf>
    <xf numFmtId="0" fontId="11" fillId="2" borderId="1" xfId="11" applyFont="1" applyFill="1" applyBorder="1" applyAlignment="1" applyProtection="1">
      <alignment horizontal="center" vertical="center" wrapText="1"/>
      <protection locked="0"/>
    </xf>
    <xf numFmtId="0" fontId="11" fillId="0" borderId="1" xfId="11" applyFont="1" applyBorder="1" applyAlignment="1" applyProtection="1">
      <alignment horizontal="center" vertical="center" wrapText="1"/>
      <protection locked="0"/>
    </xf>
    <xf numFmtId="0" fontId="1" fillId="2" borderId="1" xfId="0" applyFont="1" applyFill="1" applyBorder="1" applyAlignment="1" applyProtection="1">
      <alignment horizontal="center" vertical="center" wrapText="1"/>
      <protection locked="0"/>
    </xf>
    <xf numFmtId="0" fontId="11" fillId="2" borderId="1" xfId="0" applyFont="1" applyFill="1" applyBorder="1" applyAlignment="1" applyProtection="1">
      <alignment horizontal="center" vertical="center"/>
      <protection locked="0"/>
    </xf>
    <xf numFmtId="0" fontId="11" fillId="2" borderId="0" xfId="0" applyFont="1" applyFill="1" applyProtection="1">
      <protection locked="0"/>
    </xf>
    <xf numFmtId="0" fontId="11" fillId="2" borderId="0" xfId="0" applyFont="1" applyFill="1" applyAlignment="1" applyProtection="1">
      <alignment horizontal="center" vertical="center"/>
      <protection locked="0"/>
    </xf>
    <xf numFmtId="0" fontId="10" fillId="9" borderId="1" xfId="11" applyFont="1" applyFill="1" applyBorder="1" applyAlignment="1" applyProtection="1">
      <alignment horizontal="center" vertical="center" wrapText="1"/>
      <protection locked="0"/>
    </xf>
    <xf numFmtId="42" fontId="12" fillId="2" borderId="1" xfId="18" applyFont="1" applyFill="1" applyBorder="1" applyAlignment="1" applyProtection="1">
      <alignment horizontal="center" vertical="center" wrapText="1"/>
      <protection locked="0"/>
    </xf>
    <xf numFmtId="0" fontId="11" fillId="2" borderId="8" xfId="0" applyFont="1" applyFill="1" applyBorder="1" applyAlignment="1">
      <alignment horizontal="center" vertical="center"/>
    </xf>
    <xf numFmtId="0" fontId="11" fillId="2" borderId="10" xfId="0" applyFont="1" applyFill="1" applyBorder="1" applyAlignment="1">
      <alignment horizontal="center" vertical="center"/>
    </xf>
    <xf numFmtId="0" fontId="11" fillId="2" borderId="0" xfId="0" applyFont="1" applyFill="1" applyAlignment="1">
      <alignment horizontal="center" vertical="center" wrapText="1"/>
    </xf>
    <xf numFmtId="0" fontId="11" fillId="2" borderId="0" xfId="0" applyFont="1" applyFill="1" applyAlignment="1" applyProtection="1">
      <alignment horizontal="center" vertical="center" wrapText="1"/>
      <protection locked="0"/>
    </xf>
    <xf numFmtId="42" fontId="11" fillId="2" borderId="1" xfId="18" applyFont="1" applyFill="1" applyBorder="1" applyAlignment="1" applyProtection="1">
      <alignment horizontal="center" vertical="center" wrapText="1"/>
      <protection locked="0"/>
    </xf>
    <xf numFmtId="1" fontId="12" fillId="2" borderId="1" xfId="9" applyNumberFormat="1" applyFont="1" applyFill="1" applyBorder="1" applyAlignment="1" applyProtection="1">
      <alignment horizontal="center" vertical="center" wrapText="1"/>
      <protection locked="0"/>
    </xf>
    <xf numFmtId="9" fontId="12" fillId="2" borderId="1" xfId="9" applyNumberFormat="1" applyFont="1" applyFill="1" applyBorder="1" applyAlignment="1" applyProtection="1">
      <alignment horizontal="center" vertical="center" wrapText="1"/>
      <protection locked="0"/>
    </xf>
    <xf numFmtId="1" fontId="1" fillId="2" borderId="1" xfId="0" applyNumberFormat="1" applyFont="1" applyFill="1" applyBorder="1" applyAlignment="1" applyProtection="1">
      <alignment horizontal="center" vertical="center" wrapText="1"/>
      <protection locked="0"/>
    </xf>
    <xf numFmtId="0" fontId="11" fillId="2" borderId="1" xfId="0" applyFont="1" applyFill="1" applyBorder="1" applyAlignment="1">
      <alignment horizontal="center" vertical="center" wrapText="1"/>
    </xf>
    <xf numFmtId="0" fontId="11" fillId="2" borderId="7" xfId="0" applyFont="1" applyFill="1" applyBorder="1"/>
    <xf numFmtId="0" fontId="11" fillId="2" borderId="11" xfId="0" applyFont="1" applyFill="1" applyBorder="1" applyAlignment="1">
      <alignment horizontal="center" vertical="center"/>
    </xf>
    <xf numFmtId="0" fontId="11" fillId="2" borderId="12" xfId="0" applyFont="1" applyFill="1" applyBorder="1" applyAlignment="1">
      <alignment horizontal="center" vertical="center"/>
    </xf>
    <xf numFmtId="0" fontId="9" fillId="10" borderId="24" xfId="0" applyFont="1" applyFill="1" applyBorder="1" applyAlignment="1">
      <alignment horizontal="center" vertical="center"/>
    </xf>
    <xf numFmtId="0" fontId="2" fillId="2" borderId="1" xfId="11" applyFont="1" applyFill="1" applyBorder="1" applyAlignment="1" applyProtection="1">
      <alignment horizontal="left" vertical="top" wrapText="1"/>
      <protection locked="0"/>
    </xf>
    <xf numFmtId="0" fontId="1" fillId="2" borderId="1" xfId="11" applyFont="1" applyFill="1" applyBorder="1" applyAlignment="1" applyProtection="1">
      <alignment horizontal="left" vertical="top" wrapText="1"/>
      <protection locked="0"/>
    </xf>
    <xf numFmtId="0" fontId="1" fillId="2" borderId="1" xfId="0" applyFont="1" applyFill="1" applyBorder="1" applyAlignment="1" applyProtection="1">
      <alignment horizontal="left" vertical="top" wrapText="1"/>
      <protection locked="0"/>
    </xf>
    <xf numFmtId="0" fontId="1" fillId="2" borderId="1" xfId="0" applyFont="1" applyFill="1" applyBorder="1" applyAlignment="1" applyProtection="1">
      <alignment vertical="top" wrapText="1"/>
      <protection locked="0"/>
    </xf>
    <xf numFmtId="0" fontId="12" fillId="2" borderId="1" xfId="0" applyFont="1" applyFill="1" applyBorder="1" applyAlignment="1" applyProtection="1">
      <alignment vertical="top" wrapText="1"/>
      <protection locked="0"/>
    </xf>
    <xf numFmtId="0" fontId="22" fillId="2" borderId="1" xfId="11" applyFont="1" applyFill="1" applyBorder="1" applyAlignment="1" applyProtection="1">
      <alignment horizontal="left" vertical="top" wrapText="1"/>
      <protection locked="0"/>
    </xf>
    <xf numFmtId="0" fontId="9" fillId="5" borderId="27" xfId="11" applyFont="1" applyFill="1" applyBorder="1" applyAlignment="1">
      <alignment vertical="center" wrapText="1"/>
    </xf>
    <xf numFmtId="0" fontId="9" fillId="5" borderId="26" xfId="11" applyFont="1" applyFill="1" applyBorder="1" applyAlignment="1">
      <alignment horizontal="center" vertical="top" wrapText="1"/>
    </xf>
    <xf numFmtId="0" fontId="11" fillId="2" borderId="1" xfId="0" applyFont="1" applyFill="1" applyBorder="1" applyAlignment="1">
      <alignment horizontal="center" vertical="center"/>
    </xf>
    <xf numFmtId="0" fontId="1" fillId="2" borderId="1" xfId="11" applyFont="1" applyFill="1" applyBorder="1" applyAlignment="1" applyProtection="1">
      <alignment horizontal="center" vertical="top" wrapText="1"/>
      <protection locked="0"/>
    </xf>
    <xf numFmtId="0" fontId="1" fillId="2" borderId="1" xfId="0" applyFont="1" applyFill="1" applyBorder="1" applyAlignment="1" applyProtection="1">
      <alignment horizontal="center" vertical="top" wrapText="1"/>
      <protection locked="0"/>
    </xf>
    <xf numFmtId="0" fontId="11" fillId="2" borderId="1" xfId="11" applyFont="1" applyFill="1" applyBorder="1" applyAlignment="1" applyProtection="1">
      <alignment horizontal="center" vertical="top" wrapText="1"/>
      <protection locked="0"/>
    </xf>
    <xf numFmtId="0" fontId="9" fillId="11" borderId="24" xfId="11" applyFont="1" applyFill="1" applyBorder="1" applyAlignment="1">
      <alignment horizontal="center" vertical="center" wrapText="1"/>
    </xf>
    <xf numFmtId="10" fontId="9" fillId="12" borderId="24" xfId="11" applyNumberFormat="1" applyFont="1" applyFill="1" applyBorder="1" applyAlignment="1">
      <alignment horizontal="center" vertical="center" wrapText="1"/>
    </xf>
    <xf numFmtId="0" fontId="9" fillId="12" borderId="24" xfId="11" applyFont="1" applyFill="1" applyBorder="1" applyAlignment="1">
      <alignment horizontal="center" vertical="center" wrapText="1"/>
    </xf>
    <xf numFmtId="0" fontId="9" fillId="13" borderId="24" xfId="11" applyFont="1" applyFill="1" applyBorder="1" applyAlignment="1">
      <alignment horizontal="center" vertical="center" wrapText="1"/>
    </xf>
    <xf numFmtId="9" fontId="9" fillId="11" borderId="24" xfId="15" applyFont="1" applyFill="1" applyBorder="1" applyAlignment="1">
      <alignment horizontal="center" vertical="center" wrapText="1"/>
    </xf>
    <xf numFmtId="0" fontId="23" fillId="2" borderId="0" xfId="0" applyFont="1" applyFill="1" applyAlignment="1">
      <alignment horizontal="center" vertical="center"/>
    </xf>
    <xf numFmtId="9" fontId="23" fillId="2" borderId="0" xfId="15" applyFont="1" applyFill="1" applyAlignment="1">
      <alignment horizontal="center" vertical="center"/>
    </xf>
    <xf numFmtId="0" fontId="23" fillId="2" borderId="0" xfId="0" applyFont="1" applyFill="1"/>
    <xf numFmtId="0" fontId="23" fillId="2" borderId="1" xfId="0" applyFont="1" applyFill="1" applyBorder="1" applyAlignment="1">
      <alignment horizontal="center" vertical="center"/>
    </xf>
    <xf numFmtId="9" fontId="23" fillId="2" borderId="1" xfId="15" applyFont="1" applyFill="1" applyBorder="1" applyAlignment="1">
      <alignment horizontal="center" vertical="center"/>
    </xf>
    <xf numFmtId="42" fontId="23" fillId="2" borderId="1" xfId="18" applyFont="1" applyFill="1" applyBorder="1" applyAlignment="1">
      <alignment horizontal="center" vertical="center"/>
    </xf>
    <xf numFmtId="49" fontId="23" fillId="2" borderId="1" xfId="18" applyNumberFormat="1" applyFont="1" applyFill="1" applyBorder="1" applyAlignment="1">
      <alignment horizontal="left" vertical="center" wrapText="1"/>
    </xf>
    <xf numFmtId="0" fontId="11" fillId="2" borderId="20" xfId="0" applyFont="1" applyFill="1" applyBorder="1" applyAlignment="1">
      <alignment wrapText="1"/>
    </xf>
    <xf numFmtId="0" fontId="11" fillId="2" borderId="21" xfId="0" applyFont="1" applyFill="1" applyBorder="1" applyAlignment="1">
      <alignment wrapText="1"/>
    </xf>
    <xf numFmtId="0" fontId="11" fillId="2" borderId="9" xfId="0" applyFont="1" applyFill="1" applyBorder="1" applyAlignment="1">
      <alignment wrapText="1"/>
    </xf>
    <xf numFmtId="0" fontId="11" fillId="2" borderId="12" xfId="0" applyFont="1" applyFill="1" applyBorder="1" applyAlignment="1">
      <alignment wrapText="1"/>
    </xf>
    <xf numFmtId="0" fontId="11" fillId="2" borderId="10" xfId="0" applyFont="1" applyFill="1" applyBorder="1" applyAlignment="1">
      <alignment wrapText="1"/>
    </xf>
    <xf numFmtId="0" fontId="13" fillId="2" borderId="28" xfId="0" applyFont="1" applyFill="1" applyBorder="1" applyAlignment="1">
      <alignment vertical="center" wrapText="1"/>
    </xf>
    <xf numFmtId="0" fontId="11" fillId="2" borderId="1" xfId="0" applyFont="1" applyFill="1" applyBorder="1" applyAlignment="1">
      <alignment vertical="top" wrapText="1"/>
    </xf>
    <xf numFmtId="1" fontId="1" fillId="2" borderId="1" xfId="15" applyNumberFormat="1" applyFont="1" applyFill="1" applyBorder="1" applyAlignment="1" applyProtection="1">
      <alignment horizontal="center" vertical="center" wrapText="1"/>
      <protection locked="0"/>
    </xf>
    <xf numFmtId="0" fontId="1" fillId="14" borderId="1" xfId="0" applyFont="1" applyFill="1" applyBorder="1" applyAlignment="1">
      <alignment horizontal="center" vertical="center" wrapText="1"/>
    </xf>
    <xf numFmtId="0" fontId="12" fillId="14" borderId="1" xfId="0" applyFont="1" applyFill="1" applyBorder="1" applyAlignment="1">
      <alignment vertical="top" wrapText="1"/>
    </xf>
    <xf numFmtId="0" fontId="24" fillId="14" borderId="1" xfId="0" applyFont="1" applyFill="1" applyBorder="1" applyAlignment="1">
      <alignment vertical="top" wrapText="1"/>
    </xf>
    <xf numFmtId="165" fontId="11" fillId="2" borderId="1" xfId="9" applyFont="1" applyFill="1" applyBorder="1" applyAlignment="1" applyProtection="1">
      <alignment horizontal="center" vertical="top" wrapText="1"/>
      <protection locked="0"/>
    </xf>
    <xf numFmtId="1" fontId="11" fillId="2" borderId="1" xfId="18" applyNumberFormat="1" applyFont="1" applyFill="1" applyBorder="1" applyAlignment="1" applyProtection="1">
      <alignment horizontal="center" vertical="center" wrapText="1"/>
      <protection locked="0"/>
    </xf>
    <xf numFmtId="0" fontId="1" fillId="0" borderId="1" xfId="11" applyFont="1" applyBorder="1" applyAlignment="1" applyProtection="1">
      <alignment horizontal="center" vertical="top" wrapText="1"/>
      <protection locked="0"/>
    </xf>
    <xf numFmtId="0" fontId="12" fillId="2" borderId="1" xfId="11" applyFont="1" applyFill="1" applyBorder="1" applyAlignment="1" applyProtection="1">
      <alignment horizontal="left" vertical="top" wrapText="1"/>
      <protection locked="0"/>
    </xf>
    <xf numFmtId="0" fontId="2" fillId="0" borderId="1" xfId="11" applyFont="1" applyBorder="1" applyAlignment="1" applyProtection="1">
      <alignment horizontal="left" vertical="top" wrapText="1"/>
      <protection locked="0"/>
    </xf>
    <xf numFmtId="9" fontId="12" fillId="2" borderId="1" xfId="15" applyFont="1" applyFill="1" applyBorder="1" applyAlignment="1" applyProtection="1">
      <alignment horizontal="center" vertical="center" wrapText="1"/>
      <protection locked="0"/>
    </xf>
    <xf numFmtId="0" fontId="1" fillId="0" borderId="1" xfId="0" applyFont="1" applyBorder="1" applyAlignment="1" applyProtection="1">
      <alignment horizontal="left" vertical="top" wrapText="1"/>
      <protection locked="0"/>
    </xf>
    <xf numFmtId="166" fontId="1" fillId="0" borderId="1" xfId="0" applyNumberFormat="1" applyFont="1" applyBorder="1" applyAlignment="1" applyProtection="1">
      <alignment horizontal="center" vertical="center" wrapText="1"/>
      <protection locked="0"/>
    </xf>
    <xf numFmtId="9" fontId="12" fillId="2" borderId="1" xfId="18" applyNumberFormat="1" applyFont="1" applyFill="1" applyBorder="1" applyAlignment="1" applyProtection="1">
      <alignment horizontal="center" vertical="center" wrapText="1"/>
      <protection locked="0"/>
    </xf>
    <xf numFmtId="167" fontId="12" fillId="0" borderId="1" xfId="19" applyNumberFormat="1" applyFont="1" applyFill="1" applyBorder="1" applyAlignment="1" applyProtection="1">
      <alignment horizontal="center" vertical="center" wrapText="1"/>
      <protection locked="0"/>
    </xf>
    <xf numFmtId="0" fontId="12" fillId="2" borderId="1" xfId="0" applyFont="1" applyFill="1" applyBorder="1" applyAlignment="1" applyProtection="1">
      <alignment horizontal="left" vertical="top" wrapText="1"/>
      <protection locked="0"/>
    </xf>
    <xf numFmtId="167" fontId="1" fillId="2" borderId="1" xfId="19" applyNumberFormat="1" applyFont="1" applyFill="1" applyBorder="1" applyAlignment="1" applyProtection="1">
      <alignment horizontal="center" vertical="center" wrapText="1"/>
      <protection locked="0"/>
    </xf>
    <xf numFmtId="0" fontId="11" fillId="2" borderId="1" xfId="9" applyNumberFormat="1" applyFont="1" applyFill="1" applyBorder="1" applyAlignment="1" applyProtection="1">
      <alignment horizontal="left" vertical="top" wrapText="1"/>
      <protection locked="0"/>
    </xf>
    <xf numFmtId="0" fontId="12" fillId="0" borderId="1" xfId="11" applyFont="1" applyBorder="1" applyAlignment="1" applyProtection="1">
      <alignment horizontal="left" vertical="top" wrapText="1"/>
      <protection locked="0"/>
    </xf>
    <xf numFmtId="0" fontId="12" fillId="14" borderId="1" xfId="0" applyFont="1" applyFill="1" applyBorder="1" applyAlignment="1">
      <alignment horizontal="center" vertical="center"/>
    </xf>
    <xf numFmtId="0" fontId="12" fillId="14" borderId="1" xfId="0" applyFont="1" applyFill="1" applyBorder="1" applyAlignment="1">
      <alignment horizontal="center" vertical="center" wrapText="1"/>
    </xf>
    <xf numFmtId="0" fontId="24" fillId="15" borderId="1" xfId="0" applyFont="1" applyFill="1" applyBorder="1" applyAlignment="1">
      <alignment horizontal="center" vertical="center" wrapText="1"/>
    </xf>
    <xf numFmtId="167" fontId="1" fillId="14" borderId="1" xfId="19" applyNumberFormat="1" applyFont="1" applyFill="1" applyBorder="1" applyAlignment="1">
      <alignment horizontal="center" vertical="center" wrapText="1"/>
    </xf>
    <xf numFmtId="0" fontId="3" fillId="2" borderId="1" xfId="0" applyFont="1" applyFill="1" applyBorder="1" applyAlignment="1" applyProtection="1">
      <alignment horizontal="left" vertical="top" wrapText="1"/>
      <protection locked="0"/>
    </xf>
    <xf numFmtId="9" fontId="1" fillId="2" borderId="1" xfId="15" applyFont="1" applyFill="1" applyBorder="1" applyAlignment="1" applyProtection="1">
      <alignment horizontal="center" vertical="center" wrapText="1"/>
      <protection locked="0"/>
    </xf>
    <xf numFmtId="0" fontId="1" fillId="14" borderId="1" xfId="0" applyFont="1" applyFill="1" applyBorder="1" applyAlignment="1" applyProtection="1">
      <alignment horizontal="center" vertical="top" wrapText="1"/>
      <protection locked="0"/>
    </xf>
    <xf numFmtId="1" fontId="1" fillId="14" borderId="1" xfId="0" applyNumberFormat="1" applyFont="1" applyFill="1" applyBorder="1" applyAlignment="1" applyProtection="1">
      <alignment horizontal="center" vertical="center" wrapText="1"/>
      <protection locked="0"/>
    </xf>
    <xf numFmtId="0" fontId="3" fillId="0" borderId="1" xfId="0" applyFont="1" applyBorder="1" applyAlignment="1" applyProtection="1">
      <alignment vertical="top" wrapText="1"/>
      <protection locked="0"/>
    </xf>
    <xf numFmtId="1" fontId="12" fillId="14" borderId="1" xfId="0" applyNumberFormat="1" applyFont="1" applyFill="1" applyBorder="1" applyAlignment="1" applyProtection="1">
      <alignment horizontal="center" vertical="center" wrapText="1"/>
      <protection locked="0"/>
    </xf>
    <xf numFmtId="0" fontId="3" fillId="0" borderId="1" xfId="0" applyFont="1" applyBorder="1" applyAlignment="1" applyProtection="1">
      <alignment horizontal="left" vertical="top" wrapText="1"/>
      <protection locked="0"/>
    </xf>
    <xf numFmtId="9" fontId="1" fillId="2" borderId="1" xfId="9" applyNumberFormat="1" applyFont="1" applyFill="1" applyBorder="1" applyAlignment="1" applyProtection="1">
      <alignment horizontal="center" vertical="center" wrapText="1"/>
      <protection locked="0"/>
    </xf>
    <xf numFmtId="9" fontId="11" fillId="2" borderId="1" xfId="15" applyFont="1" applyFill="1" applyBorder="1" applyAlignment="1" applyProtection="1">
      <alignment horizontal="center" vertical="center" wrapText="1"/>
      <protection locked="0"/>
    </xf>
    <xf numFmtId="0" fontId="11" fillId="0" borderId="1" xfId="0" applyFont="1" applyBorder="1" applyAlignment="1" applyProtection="1">
      <alignment horizontal="center" vertical="top" wrapText="1"/>
      <protection locked="0"/>
    </xf>
    <xf numFmtId="9" fontId="11" fillId="2" borderId="1" xfId="18" applyNumberFormat="1" applyFont="1" applyFill="1" applyBorder="1" applyAlignment="1" applyProtection="1">
      <alignment horizontal="center" vertical="center" wrapText="1"/>
      <protection locked="0"/>
    </xf>
    <xf numFmtId="0" fontId="3" fillId="14" borderId="1" xfId="0" applyFont="1" applyFill="1" applyBorder="1" applyAlignment="1">
      <alignment vertical="top" wrapText="1"/>
    </xf>
    <xf numFmtId="0" fontId="1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14" borderId="1" xfId="0" applyFont="1" applyFill="1" applyBorder="1" applyAlignment="1">
      <alignment horizontal="center" vertical="top" wrapText="1"/>
    </xf>
    <xf numFmtId="9" fontId="1" fillId="2" borderId="1" xfId="0" applyNumberFormat="1" applyFont="1" applyFill="1" applyBorder="1" applyAlignment="1" applyProtection="1">
      <alignment horizontal="center" vertical="center" wrapText="1"/>
      <protection locked="0"/>
    </xf>
    <xf numFmtId="1" fontId="1" fillId="0" borderId="1" xfId="0" applyNumberFormat="1" applyFont="1" applyBorder="1" applyAlignment="1" applyProtection="1">
      <alignment horizontal="center" vertical="center"/>
      <protection locked="0"/>
    </xf>
    <xf numFmtId="0" fontId="9" fillId="3" borderId="24" xfId="11" applyFont="1" applyFill="1" applyBorder="1" applyAlignment="1">
      <alignment horizontal="center" vertical="center" wrapText="1"/>
    </xf>
    <xf numFmtId="0" fontId="9" fillId="7" borderId="24" xfId="11" applyFont="1" applyFill="1" applyBorder="1" applyAlignment="1">
      <alignment horizontal="center" vertical="center" wrapText="1"/>
    </xf>
    <xf numFmtId="0" fontId="9" fillId="6" borderId="24" xfId="11" applyFont="1" applyFill="1" applyBorder="1" applyAlignment="1">
      <alignment horizontal="center" vertical="center" wrapText="1"/>
    </xf>
    <xf numFmtId="0" fontId="9" fillId="8" borderId="24" xfId="11" applyFont="1" applyFill="1" applyBorder="1" applyAlignment="1">
      <alignment horizontal="center" vertical="center" wrapText="1"/>
    </xf>
    <xf numFmtId="0" fontId="24" fillId="14" borderId="1" xfId="0" applyFont="1" applyFill="1" applyBorder="1" applyAlignment="1" applyProtection="1">
      <alignment vertical="top" wrapText="1"/>
      <protection locked="0"/>
    </xf>
    <xf numFmtId="0" fontId="3" fillId="14" borderId="1" xfId="0" applyFont="1" applyFill="1" applyBorder="1" applyAlignment="1" applyProtection="1">
      <alignment horizontal="left" vertical="top" wrapText="1"/>
      <protection locked="0"/>
    </xf>
    <xf numFmtId="0" fontId="24" fillId="14" borderId="1" xfId="0" applyFont="1" applyFill="1" applyBorder="1" applyAlignment="1" applyProtection="1">
      <alignment horizontal="left" vertical="top" wrapText="1"/>
      <protection locked="0"/>
    </xf>
    <xf numFmtId="0" fontId="26" fillId="0" borderId="0" xfId="0" applyFont="1" applyAlignment="1">
      <alignment horizontal="center"/>
    </xf>
    <xf numFmtId="0" fontId="0" fillId="0" borderId="0" xfId="0">
      <extLst>
        <ext xmlns:xfpb="http://schemas.microsoft.com/office/spreadsheetml/2022/featurepropertybag" uri="{C7286773-470A-42A8-94C5-96B5CB345126}">
          <xfpb:xfComplement i="0"/>
        </ext>
      </extLst>
    </xf>
    <xf numFmtId="9" fontId="0" fillId="0" borderId="0" xfId="15" applyFont="1"/>
    <xf numFmtId="0" fontId="0" fillId="0" borderId="0" xfId="0" applyAlignment="1">
      <alignment horizontal="center"/>
    </xf>
    <xf numFmtId="0" fontId="26" fillId="0" borderId="0" xfId="0" applyFont="1"/>
    <xf numFmtId="0" fontId="0" fillId="16" borderId="0" xfId="0" applyFill="1"/>
    <xf numFmtId="0" fontId="23" fillId="2" borderId="1" xfId="0" applyFont="1" applyFill="1" applyBorder="1" applyAlignment="1">
      <alignment horizontal="center" vertical="center" wrapText="1"/>
    </xf>
    <xf numFmtId="0" fontId="0" fillId="0" borderId="0" xfId="0" applyAlignment="1">
      <alignment vertical="top" wrapText="1"/>
    </xf>
    <xf numFmtId="167" fontId="23" fillId="2" borderId="1" xfId="19" applyNumberFormat="1" applyFont="1" applyFill="1" applyBorder="1" applyAlignment="1">
      <alignment horizontal="center" vertical="center"/>
    </xf>
    <xf numFmtId="167" fontId="1" fillId="0" borderId="1" xfId="19" applyNumberFormat="1" applyFont="1" applyBorder="1" applyAlignment="1" applyProtection="1">
      <alignment horizontal="center" vertical="center" wrapText="1"/>
      <protection locked="0"/>
    </xf>
    <xf numFmtId="0" fontId="9" fillId="3" borderId="9" xfId="0" applyFont="1" applyFill="1" applyBorder="1" applyAlignment="1">
      <alignment horizontal="center" wrapText="1"/>
    </xf>
    <xf numFmtId="0" fontId="9" fillId="3" borderId="12" xfId="0" applyFont="1" applyFill="1" applyBorder="1" applyAlignment="1">
      <alignment horizontal="center" wrapText="1"/>
    </xf>
    <xf numFmtId="0" fontId="9" fillId="3" borderId="0" xfId="0" applyFont="1" applyFill="1" applyAlignment="1">
      <alignment horizontal="center" wrapText="1"/>
    </xf>
    <xf numFmtId="0" fontId="9" fillId="3" borderId="21" xfId="0" applyFont="1" applyFill="1" applyBorder="1" applyAlignment="1">
      <alignment horizontal="center" wrapText="1"/>
    </xf>
    <xf numFmtId="0" fontId="11" fillId="2" borderId="13" xfId="0" applyFont="1" applyFill="1" applyBorder="1" applyAlignment="1">
      <alignment horizontal="center" wrapText="1"/>
    </xf>
    <xf numFmtId="0" fontId="11" fillId="2" borderId="14" xfId="0" applyFont="1" applyFill="1" applyBorder="1" applyAlignment="1">
      <alignment horizontal="center" wrapText="1"/>
    </xf>
    <xf numFmtId="0" fontId="11" fillId="2" borderId="15" xfId="0" applyFont="1" applyFill="1" applyBorder="1" applyAlignment="1">
      <alignment horizontal="center" wrapText="1"/>
    </xf>
    <xf numFmtId="0" fontId="10" fillId="2" borderId="13" xfId="0" applyFont="1" applyFill="1" applyBorder="1" applyAlignment="1">
      <alignment horizontal="center" vertical="center" wrapText="1"/>
    </xf>
    <xf numFmtId="0" fontId="10" fillId="2" borderId="14" xfId="0" applyFont="1" applyFill="1" applyBorder="1" applyAlignment="1">
      <alignment horizontal="center" vertical="center" wrapText="1"/>
    </xf>
    <xf numFmtId="0" fontId="10" fillId="2" borderId="15" xfId="0" applyFont="1" applyFill="1" applyBorder="1" applyAlignment="1">
      <alignment horizontal="center" vertical="center" wrapText="1"/>
    </xf>
    <xf numFmtId="0" fontId="11" fillId="2" borderId="13" xfId="0" applyFont="1" applyFill="1" applyBorder="1" applyAlignment="1">
      <alignment horizontal="left" vertical="center" wrapText="1"/>
    </xf>
    <xf numFmtId="0" fontId="11" fillId="2" borderId="14" xfId="0" applyFont="1" applyFill="1" applyBorder="1" applyAlignment="1">
      <alignment horizontal="left" vertical="center" wrapText="1"/>
    </xf>
    <xf numFmtId="0" fontId="11" fillId="2" borderId="15" xfId="0" applyFont="1" applyFill="1" applyBorder="1" applyAlignment="1">
      <alignment horizontal="left" vertical="center" wrapText="1"/>
    </xf>
    <xf numFmtId="0" fontId="9" fillId="4" borderId="7" xfId="0" applyFont="1" applyFill="1" applyBorder="1" applyAlignment="1">
      <alignment horizontal="center" vertical="center" wrapText="1"/>
    </xf>
    <xf numFmtId="0" fontId="9" fillId="4" borderId="11" xfId="0" applyFont="1" applyFill="1" applyBorder="1" applyAlignment="1">
      <alignment horizontal="center" vertical="center" wrapText="1"/>
    </xf>
    <xf numFmtId="0" fontId="9" fillId="4" borderId="8" xfId="0" applyFont="1" applyFill="1" applyBorder="1" applyAlignment="1">
      <alignment horizontal="center" vertical="center" wrapText="1"/>
    </xf>
    <xf numFmtId="0" fontId="9" fillId="3" borderId="20" xfId="0" applyFont="1" applyFill="1" applyBorder="1" applyAlignment="1">
      <alignment horizontal="center" wrapText="1"/>
    </xf>
    <xf numFmtId="0" fontId="9" fillId="11" borderId="16" xfId="11" applyFont="1" applyFill="1" applyBorder="1" applyAlignment="1">
      <alignment horizontal="center" vertical="center" wrapText="1"/>
    </xf>
    <xf numFmtId="0" fontId="9" fillId="11" borderId="18" xfId="11" applyFont="1" applyFill="1" applyBorder="1" applyAlignment="1">
      <alignment horizontal="center" vertical="center" wrapText="1"/>
    </xf>
    <xf numFmtId="0" fontId="1" fillId="2" borderId="1" xfId="11" applyFont="1" applyFill="1" applyBorder="1" applyAlignment="1">
      <alignment horizontal="left" vertical="center" wrapText="1"/>
    </xf>
    <xf numFmtId="0" fontId="11" fillId="2" borderId="1" xfId="0" applyFont="1" applyFill="1" applyBorder="1" applyAlignment="1">
      <alignment horizontal="left" vertical="center" wrapText="1"/>
    </xf>
    <xf numFmtId="0" fontId="11" fillId="2" borderId="22" xfId="0" applyFont="1" applyFill="1" applyBorder="1" applyAlignment="1">
      <alignment horizontal="left" vertical="center" wrapText="1"/>
    </xf>
    <xf numFmtId="10" fontId="9" fillId="12" borderId="16" xfId="11" applyNumberFormat="1" applyFont="1" applyFill="1" applyBorder="1" applyAlignment="1">
      <alignment horizontal="center" vertical="center" wrapText="1"/>
    </xf>
    <xf numFmtId="10" fontId="9" fillId="12" borderId="18" xfId="11" applyNumberFormat="1" applyFont="1" applyFill="1" applyBorder="1" applyAlignment="1">
      <alignment horizontal="center" vertical="center" wrapText="1"/>
    </xf>
    <xf numFmtId="10" fontId="1" fillId="2" borderId="1" xfId="11" applyNumberFormat="1" applyFont="1" applyFill="1" applyBorder="1" applyAlignment="1">
      <alignment horizontal="left" vertical="center" wrapText="1"/>
    </xf>
    <xf numFmtId="0" fontId="11" fillId="2" borderId="1" xfId="0" applyFont="1" applyFill="1" applyBorder="1" applyAlignment="1">
      <alignment horizontal="left" vertical="center"/>
    </xf>
    <xf numFmtId="0" fontId="11" fillId="2" borderId="22" xfId="0" applyFont="1" applyFill="1" applyBorder="1" applyAlignment="1">
      <alignment horizontal="left" vertical="center"/>
    </xf>
    <xf numFmtId="0" fontId="9" fillId="13" borderId="30" xfId="11" applyFont="1" applyFill="1" applyBorder="1" applyAlignment="1">
      <alignment horizontal="center" vertical="center" wrapText="1"/>
    </xf>
    <xf numFmtId="0" fontId="9" fillId="13" borderId="31" xfId="11" applyFont="1" applyFill="1" applyBorder="1" applyAlignment="1">
      <alignment horizontal="center" vertical="center" wrapText="1"/>
    </xf>
    <xf numFmtId="0" fontId="9" fillId="12" borderId="16" xfId="11" applyFont="1" applyFill="1" applyBorder="1" applyAlignment="1">
      <alignment horizontal="center" vertical="center" wrapText="1"/>
    </xf>
    <xf numFmtId="0" fontId="9" fillId="12" borderId="18" xfId="11" applyFont="1" applyFill="1" applyBorder="1" applyAlignment="1">
      <alignment horizontal="center" vertical="center" wrapText="1"/>
    </xf>
    <xf numFmtId="0" fontId="9" fillId="13" borderId="16" xfId="11" applyFont="1" applyFill="1" applyBorder="1" applyAlignment="1">
      <alignment horizontal="center" vertical="center" wrapText="1"/>
    </xf>
    <xf numFmtId="0" fontId="9" fillId="13" borderId="18" xfId="11" applyFont="1" applyFill="1" applyBorder="1" applyAlignment="1">
      <alignment horizontal="center" vertical="center" wrapText="1"/>
    </xf>
    <xf numFmtId="0" fontId="9" fillId="11" borderId="23" xfId="0" applyFont="1" applyFill="1" applyBorder="1" applyAlignment="1">
      <alignment horizontal="center" vertical="center"/>
    </xf>
    <xf numFmtId="0" fontId="9" fillId="12" borderId="23" xfId="0" applyFont="1" applyFill="1" applyBorder="1" applyAlignment="1">
      <alignment horizontal="center" vertical="center"/>
    </xf>
    <xf numFmtId="0" fontId="9" fillId="13" borderId="23" xfId="0" applyFont="1" applyFill="1" applyBorder="1" applyAlignment="1">
      <alignment horizontal="center" vertical="center"/>
    </xf>
    <xf numFmtId="0" fontId="17" fillId="4" borderId="0" xfId="0" applyFont="1" applyFill="1" applyAlignment="1">
      <alignment horizontal="center" wrapText="1"/>
    </xf>
    <xf numFmtId="0" fontId="16" fillId="2" borderId="2" xfId="0" applyFont="1" applyFill="1" applyBorder="1" applyAlignment="1">
      <alignment horizontal="left" vertical="center" wrapText="1"/>
    </xf>
    <xf numFmtId="0" fontId="16" fillId="2" borderId="6" xfId="0" applyFont="1" applyFill="1" applyBorder="1" applyAlignment="1">
      <alignment horizontal="left" vertical="center"/>
    </xf>
    <xf numFmtId="0" fontId="9" fillId="6" borderId="23" xfId="0" applyFont="1" applyFill="1" applyBorder="1" applyAlignment="1">
      <alignment horizontal="center" vertical="center"/>
    </xf>
    <xf numFmtId="0" fontId="9" fillId="8" borderId="23" xfId="0" applyFont="1" applyFill="1" applyBorder="1" applyAlignment="1">
      <alignment horizontal="center" vertical="center"/>
    </xf>
    <xf numFmtId="0" fontId="19" fillId="0" borderId="11" xfId="0" applyFont="1" applyBorder="1" applyAlignment="1">
      <alignment horizontal="center" vertical="center" wrapText="1"/>
    </xf>
    <xf numFmtId="0" fontId="19" fillId="0" borderId="12" xfId="0" applyFont="1" applyBorder="1" applyAlignment="1">
      <alignment horizontal="center" vertical="center" wrapText="1"/>
    </xf>
    <xf numFmtId="0" fontId="9" fillId="3" borderId="0" xfId="0" applyFont="1" applyFill="1" applyAlignment="1">
      <alignment horizontal="center" vertical="center"/>
    </xf>
    <xf numFmtId="0" fontId="9" fillId="3" borderId="25" xfId="0" applyFont="1" applyFill="1" applyBorder="1" applyAlignment="1">
      <alignment horizontal="center" vertical="center"/>
    </xf>
    <xf numFmtId="0" fontId="9" fillId="7" borderId="29" xfId="0" applyFont="1" applyFill="1" applyBorder="1" applyAlignment="1">
      <alignment horizontal="center" vertical="center"/>
    </xf>
    <xf numFmtId="0" fontId="9" fillId="7" borderId="18" xfId="0" applyFont="1" applyFill="1" applyBorder="1" applyAlignment="1">
      <alignment horizontal="center" vertical="center"/>
    </xf>
    <xf numFmtId="0" fontId="9" fillId="7" borderId="17" xfId="0" applyFont="1" applyFill="1" applyBorder="1" applyAlignment="1">
      <alignment horizontal="center" vertical="center"/>
    </xf>
    <xf numFmtId="0" fontId="26" fillId="0" borderId="0" xfId="0" applyFont="1" applyAlignment="1">
      <alignment horizontal="center" vertical="center"/>
    </xf>
    <xf numFmtId="0" fontId="26" fillId="0" borderId="0" xfId="0" applyFont="1" applyAlignment="1">
      <alignment horizontal="center"/>
    </xf>
    <xf numFmtId="0" fontId="11" fillId="2" borderId="13" xfId="0" applyFont="1" applyFill="1" applyBorder="1" applyAlignment="1">
      <alignment horizontal="center"/>
    </xf>
    <xf numFmtId="0" fontId="11" fillId="2" borderId="15" xfId="0" applyFont="1" applyFill="1" applyBorder="1" applyAlignment="1">
      <alignment horizontal="center"/>
    </xf>
    <xf numFmtId="0" fontId="9" fillId="4" borderId="0" xfId="0" applyFont="1" applyFill="1" applyAlignment="1">
      <alignment horizontal="center" vertical="center" wrapText="1"/>
    </xf>
    <xf numFmtId="44" fontId="23" fillId="2" borderId="1" xfId="19" applyFont="1" applyFill="1" applyBorder="1" applyAlignment="1">
      <alignment horizontal="center" vertical="center"/>
    </xf>
  </cellXfs>
  <cellStyles count="20">
    <cellStyle name="Hyperlink" xfId="1" xr:uid="{00000000-0005-0000-0000-000000000000}"/>
    <cellStyle name="Millares [0] 2" xfId="2" xr:uid="{00000000-0005-0000-0000-000002000000}"/>
    <cellStyle name="Millares 2" xfId="3" xr:uid="{00000000-0005-0000-0000-000003000000}"/>
    <cellStyle name="Millares 3" xfId="4" xr:uid="{00000000-0005-0000-0000-000004000000}"/>
    <cellStyle name="Millares 3 2" xfId="5" xr:uid="{00000000-0005-0000-0000-000005000000}"/>
    <cellStyle name="Millares 3 2 2" xfId="6" xr:uid="{00000000-0005-0000-0000-000006000000}"/>
    <cellStyle name="Millares 3 3" xfId="7" xr:uid="{00000000-0005-0000-0000-000007000000}"/>
    <cellStyle name="Moneda" xfId="19" builtinId="4"/>
    <cellStyle name="Moneda [0]" xfId="18" builtinId="7"/>
    <cellStyle name="Moneda [0] 2" xfId="8" xr:uid="{00000000-0005-0000-0000-00000A000000}"/>
    <cellStyle name="Moneda 2 2" xfId="9" xr:uid="{00000000-0005-0000-0000-00000B000000}"/>
    <cellStyle name="Normal" xfId="0" builtinId="0"/>
    <cellStyle name="Normal 2" xfId="10" xr:uid="{00000000-0005-0000-0000-00000D000000}"/>
    <cellStyle name="Normal 3" xfId="11" xr:uid="{00000000-0005-0000-0000-00000E000000}"/>
    <cellStyle name="Normal 3 2" xfId="12" xr:uid="{00000000-0005-0000-0000-00000F000000}"/>
    <cellStyle name="Normal 3 2 2" xfId="13" xr:uid="{00000000-0005-0000-0000-000010000000}"/>
    <cellStyle name="Normal 3 4" xfId="14" xr:uid="{00000000-0005-0000-0000-000011000000}"/>
    <cellStyle name="Porcentaje" xfId="15" builtinId="5"/>
    <cellStyle name="Porcentaje 2" xfId="16" xr:uid="{00000000-0005-0000-0000-000013000000}"/>
    <cellStyle name="Porcentaje 3" xfId="17" xr:uid="{00000000-0005-0000-0000-000014000000}"/>
  </cellStyles>
  <dxfs count="71">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border>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rgb="FF293166"/>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strike val="0"/>
        <outline val="0"/>
        <shadow val="0"/>
        <u val="none"/>
        <vertAlign val="baseline"/>
        <sz val="9"/>
        <name val="Arial"/>
        <family val="2"/>
        <scheme val="none"/>
      </font>
    </dxf>
    <dxf>
      <border outline="0">
        <bottom style="thin">
          <color indexed="64"/>
        </bottom>
      </border>
    </dxf>
    <dxf>
      <font>
        <strike val="0"/>
        <outline val="0"/>
        <shadow val="0"/>
        <u val="none"/>
        <vertAlign val="baseline"/>
        <sz val="9"/>
        <name val="Arial"/>
        <family val="2"/>
        <scheme val="none"/>
      </font>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rgb="FF000000"/>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rgb="FF000000"/>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auto="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left/>
        <right/>
        <top style="thin">
          <color indexed="64"/>
        </top>
        <bottom style="thin">
          <color indexed="64"/>
        </bottom>
      </border>
    </dxf>
    <dxf>
      <font>
        <b val="0"/>
        <i val="0"/>
        <strike val="0"/>
        <condense val="0"/>
        <extend val="0"/>
        <outline val="0"/>
        <shadow val="0"/>
        <u val="none"/>
        <vertAlign val="baseline"/>
        <sz val="9"/>
        <color auto="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outline="0">
        <left/>
        <right/>
        <top style="thin">
          <color indexed="64"/>
        </top>
        <bottom style="thin">
          <color indexed="64"/>
        </bottom>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Arial"/>
        <family val="2"/>
        <scheme val="none"/>
      </font>
      <fill>
        <patternFill patternType="solid">
          <fgColor indexed="64"/>
          <bgColor theme="0"/>
        </patternFill>
      </fill>
      <alignment horizontal="left" vertical="center" textRotation="0" wrapText="1" indent="0" justifyLastLine="0" shrinkToFit="0" readingOrder="0"/>
    </dxf>
    <dxf>
      <border outline="0">
        <bottom style="thin">
          <color indexed="64"/>
        </bottom>
      </border>
    </dxf>
    <dxf>
      <font>
        <b/>
        <i val="0"/>
        <strike val="0"/>
        <condense val="0"/>
        <extend val="0"/>
        <outline val="0"/>
        <shadow val="0"/>
        <u val="none"/>
        <vertAlign val="baseline"/>
        <sz val="9"/>
        <color theme="0"/>
        <name val="Arial"/>
        <family val="2"/>
        <scheme val="none"/>
      </font>
      <fill>
        <patternFill patternType="solid">
          <fgColor indexed="64"/>
          <bgColor rgb="FF293166"/>
        </patternFill>
      </fill>
      <alignment horizontal="general" vertical="center" textRotation="0" wrapText="0" indent="0" justifyLastLine="0" shrinkToFit="0" readingOrder="0"/>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border outline="0">
        <bottom style="thin">
          <color indexed="64"/>
        </bottom>
      </border>
    </dxf>
    <dxf>
      <font>
        <b/>
        <i val="0"/>
        <strike val="0"/>
        <condense val="0"/>
        <extend val="0"/>
        <outline val="0"/>
        <shadow val="0"/>
        <u val="none"/>
        <vertAlign val="baseline"/>
        <sz val="9"/>
        <color theme="0"/>
        <name val="Arial"/>
        <family val="2"/>
        <scheme val="none"/>
      </font>
      <fill>
        <patternFill patternType="solid">
          <fgColor indexed="64"/>
          <bgColor rgb="FF293166"/>
        </patternFill>
      </fill>
      <alignment horizontal="general" vertical="center" textRotation="0" wrapText="1" indent="0" justifyLastLine="0" shrinkToFit="0" readingOrder="0"/>
    </dxf>
  </dxfs>
  <tableStyles count="0" defaultTableStyle="TableStyleMedium2" defaultPivotStyle="PivotStyleLight16"/>
  <colors>
    <mruColors>
      <color rgb="FFB61978"/>
      <color rgb="FFFE1978"/>
      <color rgb="FF701978"/>
      <color rgb="FF000A8B"/>
      <color rgb="FFA9A8A9"/>
      <color rgb="FF6E1978"/>
      <color rgb="FF293166"/>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microsoft.com/office/2022/11/relationships/FeaturePropertyBag" Target="featurePropertyBag/featurePropertyBag.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0</xdr:col>
      <xdr:colOff>169332</xdr:colOff>
      <xdr:row>0</xdr:row>
      <xdr:rowOff>169333</xdr:rowOff>
    </xdr:from>
    <xdr:to>
      <xdr:col>2</xdr:col>
      <xdr:colOff>352808</xdr:colOff>
      <xdr:row>0</xdr:row>
      <xdr:rowOff>1045632</xdr:rowOff>
    </xdr:to>
    <xdr:pic>
      <xdr:nvPicPr>
        <xdr:cNvPr id="4" name="Imagen 3">
          <a:extLst>
            <a:ext uri="{FF2B5EF4-FFF2-40B4-BE49-F238E27FC236}">
              <a16:creationId xmlns:a16="http://schemas.microsoft.com/office/drawing/2014/main" id="{8A119BC8-3D1D-4FA4-8BC7-86939B89F51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9332" y="169333"/>
          <a:ext cx="1450301" cy="8572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327592</xdr:colOff>
      <xdr:row>0</xdr:row>
      <xdr:rowOff>41162</xdr:rowOff>
    </xdr:from>
    <xdr:to>
      <xdr:col>2</xdr:col>
      <xdr:colOff>836652</xdr:colOff>
      <xdr:row>1</xdr:row>
      <xdr:rowOff>474549</xdr:rowOff>
    </xdr:to>
    <xdr:pic>
      <xdr:nvPicPr>
        <xdr:cNvPr id="2" name="Imagen 1">
          <a:extLst>
            <a:ext uri="{FF2B5EF4-FFF2-40B4-BE49-F238E27FC236}">
              <a16:creationId xmlns:a16="http://schemas.microsoft.com/office/drawing/2014/main" id="{045E6D59-BF17-020D-0DAB-BF897CC959D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89592" y="41162"/>
          <a:ext cx="1896988" cy="107292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161926</xdr:colOff>
      <xdr:row>0</xdr:row>
      <xdr:rowOff>85726</xdr:rowOff>
    </xdr:from>
    <xdr:to>
      <xdr:col>1</xdr:col>
      <xdr:colOff>1457326</xdr:colOff>
      <xdr:row>0</xdr:row>
      <xdr:rowOff>1119396</xdr:rowOff>
    </xdr:to>
    <xdr:pic>
      <xdr:nvPicPr>
        <xdr:cNvPr id="2" name="Imagen 1">
          <a:extLst>
            <a:ext uri="{FF2B5EF4-FFF2-40B4-BE49-F238E27FC236}">
              <a16:creationId xmlns:a16="http://schemas.microsoft.com/office/drawing/2014/main" id="{91F63592-4CF6-46B2-AD3B-6742DFBEFE4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6" y="85726"/>
          <a:ext cx="1752600" cy="103367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dpinzon\Downloads\Indicadores%20de%20Gesti&#243;n%202025.xlsx" TargetMode="External"/><Relationship Id="rId1" Type="http://schemas.openxmlformats.org/officeDocument/2006/relationships/externalLinkPath" Target="/Users/dpinzon/Downloads/Indicadores%20de%20Gesti&#243;n%20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cciones"/>
      <sheetName val="Indicadores"/>
      <sheetName val="Datos"/>
    </sheetNames>
    <sheetDataSet>
      <sheetData sheetId="0"/>
      <sheetData sheetId="1">
        <row r="6">
          <cell r="G6" t="str">
            <v>Dirección Administrativa</v>
          </cell>
          <cell r="V6" t="b">
            <v>0</v>
          </cell>
          <cell r="W6" t="b">
            <v>0</v>
          </cell>
        </row>
        <row r="7">
          <cell r="G7" t="str">
            <v>Dirección Administrativa</v>
          </cell>
          <cell r="V7" t="b">
            <v>0</v>
          </cell>
          <cell r="W7" t="b">
            <v>0</v>
          </cell>
        </row>
        <row r="8">
          <cell r="G8" t="str">
            <v>Dirección Administrativa</v>
          </cell>
          <cell r="V8" t="b">
            <v>0</v>
          </cell>
          <cell r="W8" t="b">
            <v>0</v>
          </cell>
        </row>
        <row r="9">
          <cell r="G9" t="str">
            <v>Dirección Administrativa</v>
          </cell>
          <cell r="V9" t="b">
            <v>0</v>
          </cell>
          <cell r="W9" t="b">
            <v>0</v>
          </cell>
        </row>
        <row r="10">
          <cell r="G10" t="str">
            <v>Dirección Administrativa</v>
          </cell>
          <cell r="V10" t="b">
            <v>0</v>
          </cell>
          <cell r="W10" t="b">
            <v>0</v>
          </cell>
        </row>
        <row r="11">
          <cell r="G11" t="str">
            <v>Dirección Administrativa</v>
          </cell>
          <cell r="V11" t="b">
            <v>0</v>
          </cell>
          <cell r="W11" t="b">
            <v>0</v>
          </cell>
        </row>
        <row r="12">
          <cell r="G12" t="str">
            <v>Dirección Administrativa</v>
          </cell>
          <cell r="V12" t="b">
            <v>0</v>
          </cell>
          <cell r="W12" t="b">
            <v>0</v>
          </cell>
        </row>
        <row r="13">
          <cell r="G13" t="str">
            <v>Dirección Administrativa</v>
          </cell>
          <cell r="V13" t="b">
            <v>0</v>
          </cell>
          <cell r="W13" t="b">
            <v>0</v>
          </cell>
        </row>
        <row r="14">
          <cell r="G14" t="str">
            <v>Dirección Comercial</v>
          </cell>
          <cell r="V14" t="b">
            <v>0</v>
          </cell>
          <cell r="W14" t="b">
            <v>0</v>
          </cell>
        </row>
        <row r="15">
          <cell r="G15" t="str">
            <v>Dirección Comercial</v>
          </cell>
          <cell r="V15" t="b">
            <v>0</v>
          </cell>
          <cell r="W15" t="b">
            <v>0</v>
          </cell>
        </row>
        <row r="16">
          <cell r="G16" t="str">
            <v>Dirección de Analítica, Alistamiento y Valoración</v>
          </cell>
          <cell r="V16" t="b">
            <v>0</v>
          </cell>
          <cell r="W16" t="b">
            <v>0</v>
          </cell>
        </row>
        <row r="17">
          <cell r="G17" t="str">
            <v>Dirección de Analítica, Alistamiento y Valoración</v>
          </cell>
          <cell r="V17" t="b">
            <v>0</v>
          </cell>
          <cell r="W17" t="b">
            <v>0</v>
          </cell>
        </row>
        <row r="18">
          <cell r="G18" t="str">
            <v>Dirección de Analítica, Alistamiento y Valoración</v>
          </cell>
          <cell r="V18" t="b">
            <v>0</v>
          </cell>
          <cell r="W18" t="b">
            <v>0</v>
          </cell>
        </row>
        <row r="19">
          <cell r="G19" t="str">
            <v>Dirección de Analítica, Alistamiento y Valoración</v>
          </cell>
          <cell r="V19" t="b">
            <v>0</v>
          </cell>
          <cell r="W19" t="b">
            <v>0</v>
          </cell>
        </row>
        <row r="20">
          <cell r="G20" t="str">
            <v>Dirección de Asuntos Legales Misionales</v>
          </cell>
          <cell r="V20" t="b">
            <v>0</v>
          </cell>
          <cell r="W20" t="b">
            <v>0</v>
          </cell>
        </row>
        <row r="21">
          <cell r="G21" t="str">
            <v>Dirección de Asuntos Legales Misionales</v>
          </cell>
          <cell r="V21" t="b">
            <v>0</v>
          </cell>
          <cell r="W21" t="b">
            <v>0</v>
          </cell>
        </row>
        <row r="22">
          <cell r="G22" t="str">
            <v>Dirección de Contratación</v>
          </cell>
          <cell r="V22" t="b">
            <v>0</v>
          </cell>
          <cell r="W22" t="b">
            <v>0</v>
          </cell>
        </row>
        <row r="23">
          <cell r="G23" t="str">
            <v>Dirección de Contratación</v>
          </cell>
          <cell r="V23" t="b">
            <v>0</v>
          </cell>
          <cell r="W23" t="b">
            <v>0</v>
          </cell>
        </row>
        <row r="24">
          <cell r="G24" t="str">
            <v>Dirección de Contratación</v>
          </cell>
          <cell r="V24" t="b">
            <v>0</v>
          </cell>
          <cell r="W24" t="b">
            <v>0</v>
          </cell>
        </row>
        <row r="25">
          <cell r="G25" t="str">
            <v>Dirección de Control del Inventario</v>
          </cell>
          <cell r="V25" t="b">
            <v>0</v>
          </cell>
          <cell r="W25" t="b">
            <v>0</v>
          </cell>
        </row>
        <row r="26">
          <cell r="G26" t="str">
            <v>Dirección de Control del Inventario</v>
          </cell>
          <cell r="V26" t="b">
            <v>0</v>
          </cell>
          <cell r="W26" t="b">
            <v>0</v>
          </cell>
        </row>
        <row r="27">
          <cell r="G27" t="str">
            <v>Dirección de Control del Inventario</v>
          </cell>
          <cell r="V27" t="b">
            <v>0</v>
          </cell>
          <cell r="W27" t="b">
            <v>0</v>
          </cell>
        </row>
        <row r="28">
          <cell r="G28" t="str">
            <v>Dirección de Control del Inventario</v>
          </cell>
          <cell r="V28" t="b">
            <v>0</v>
          </cell>
          <cell r="W28" t="b">
            <v>0</v>
          </cell>
        </row>
        <row r="29">
          <cell r="G29" t="str">
            <v>Dirección de Planeación y Prospectiva</v>
          </cell>
          <cell r="V29" t="b">
            <v>1</v>
          </cell>
          <cell r="W29" t="b">
            <v>1</v>
          </cell>
        </row>
        <row r="30">
          <cell r="G30" t="str">
            <v>Dirección de Seguimiento y Control de Liquidaciones</v>
          </cell>
          <cell r="V30" t="b">
            <v>0</v>
          </cell>
          <cell r="W30" t="b">
            <v>0</v>
          </cell>
        </row>
        <row r="31">
          <cell r="G31" t="str">
            <v>Dirección para la Democratización de Activos Inmuebles Rurales</v>
          </cell>
          <cell r="V31" t="b">
            <v>0</v>
          </cell>
          <cell r="W31" t="b">
            <v>0</v>
          </cell>
        </row>
        <row r="32">
          <cell r="G32" t="str">
            <v>Dirección para la Democratización de Activos Inmuebles Rurales</v>
          </cell>
          <cell r="V32" t="b">
            <v>0</v>
          </cell>
          <cell r="W32" t="b">
            <v>0</v>
          </cell>
        </row>
        <row r="33">
          <cell r="G33" t="str">
            <v>Dirección para la Democratización de Activos Inmuebles Rurales</v>
          </cell>
          <cell r="V33" t="b">
            <v>0</v>
          </cell>
          <cell r="W33" t="b">
            <v>0</v>
          </cell>
        </row>
        <row r="34">
          <cell r="G34" t="str">
            <v>Dirección para la Democratización de Activos Inmuebles Urbanos</v>
          </cell>
          <cell r="V34" t="b">
            <v>0</v>
          </cell>
          <cell r="W34" t="b">
            <v>0</v>
          </cell>
        </row>
        <row r="35">
          <cell r="G35" t="str">
            <v>Dirección para la Democratización de Activos Inmuebles Urbanos</v>
          </cell>
          <cell r="V35" t="b">
            <v>0</v>
          </cell>
          <cell r="W35" t="b">
            <v>0</v>
          </cell>
        </row>
        <row r="36">
          <cell r="G36" t="str">
            <v>Dirección para la Democratización de Activos Inmuebles Urbanos</v>
          </cell>
          <cell r="V36" t="b">
            <v>0</v>
          </cell>
          <cell r="W36" t="b">
            <v>0</v>
          </cell>
        </row>
        <row r="37">
          <cell r="G37" t="str">
            <v>Dirección Territorial Caribe</v>
          </cell>
          <cell r="V37" t="b">
            <v>0</v>
          </cell>
          <cell r="W37" t="b">
            <v>0</v>
          </cell>
        </row>
        <row r="38">
          <cell r="G38" t="str">
            <v>Dirección Territorial Caribe</v>
          </cell>
          <cell r="V38" t="b">
            <v>0</v>
          </cell>
          <cell r="W38" t="b">
            <v>0</v>
          </cell>
        </row>
        <row r="39">
          <cell r="G39" t="str">
            <v>Dirección Territorial Caribe</v>
          </cell>
          <cell r="V39" t="b">
            <v>0</v>
          </cell>
          <cell r="W39" t="b">
            <v>0</v>
          </cell>
        </row>
        <row r="40">
          <cell r="G40" t="str">
            <v>Dirección Territorial Centro Oriente</v>
          </cell>
          <cell r="V40" t="b">
            <v>0</v>
          </cell>
          <cell r="W40" t="b">
            <v>0</v>
          </cell>
        </row>
        <row r="41">
          <cell r="G41" t="str">
            <v>Dirección Territorial Centro Oriente</v>
          </cell>
          <cell r="V41" t="b">
            <v>0</v>
          </cell>
          <cell r="W41" t="b">
            <v>0</v>
          </cell>
        </row>
        <row r="42">
          <cell r="G42" t="str">
            <v>Dirección Territorial Centro Oriente</v>
          </cell>
          <cell r="V42" t="b">
            <v>0</v>
          </cell>
          <cell r="W42" t="b">
            <v>0</v>
          </cell>
        </row>
        <row r="43">
          <cell r="G43" t="str">
            <v>Dirección Territorial Occidente</v>
          </cell>
          <cell r="V43" t="b">
            <v>0</v>
          </cell>
          <cell r="W43" t="b">
            <v>0</v>
          </cell>
        </row>
        <row r="44">
          <cell r="G44" t="str">
            <v>Dirección Territorial Occidente</v>
          </cell>
          <cell r="V44" t="b">
            <v>0</v>
          </cell>
          <cell r="W44" t="b">
            <v>0</v>
          </cell>
        </row>
        <row r="45">
          <cell r="G45" t="str">
            <v>Dirección Territorial Occidente</v>
          </cell>
          <cell r="V45" t="b">
            <v>0</v>
          </cell>
          <cell r="W45" t="b">
            <v>0</v>
          </cell>
        </row>
        <row r="46">
          <cell r="G46" t="str">
            <v>Dirección Territorial Sur</v>
          </cell>
          <cell r="V46" t="b">
            <v>0</v>
          </cell>
          <cell r="W46" t="b">
            <v>0</v>
          </cell>
        </row>
        <row r="47">
          <cell r="G47" t="str">
            <v>Dirección Territorial Sur</v>
          </cell>
          <cell r="V47" t="b">
            <v>0</v>
          </cell>
          <cell r="W47" t="b">
            <v>0</v>
          </cell>
        </row>
        <row r="48">
          <cell r="G48" t="str">
            <v>Dirección Territorial Sur</v>
          </cell>
          <cell r="V48" t="b">
            <v>0</v>
          </cell>
          <cell r="W48" t="b">
            <v>0</v>
          </cell>
        </row>
        <row r="49">
          <cell r="G49" t="str">
            <v>Gerencia de Depositarios, Mandatarios y Liquidadores</v>
          </cell>
          <cell r="V49" t="b">
            <v>0</v>
          </cell>
          <cell r="W49" t="b">
            <v>0</v>
          </cell>
        </row>
        <row r="50">
          <cell r="G50" t="str">
            <v>Gerencia de Depositarios, Mandatarios y Liquidadores</v>
          </cell>
          <cell r="V50" t="b">
            <v>0</v>
          </cell>
          <cell r="W50" t="b">
            <v>0</v>
          </cell>
        </row>
        <row r="51">
          <cell r="G51" t="str">
            <v>Gerencia de Depositarios, Mandatarios y Liquidadores</v>
          </cell>
          <cell r="V51" t="b">
            <v>0</v>
          </cell>
          <cell r="W51" t="b">
            <v>0</v>
          </cell>
        </row>
        <row r="52">
          <cell r="G52" t="str">
            <v>Gerencia de Depositarios, Mandatarios y Liquidadores</v>
          </cell>
          <cell r="V52" t="b">
            <v>0</v>
          </cell>
          <cell r="W52" t="b">
            <v>0</v>
          </cell>
        </row>
        <row r="53">
          <cell r="G53" t="str">
            <v>Oficina de Tecnologías y Sistemas de la Información</v>
          </cell>
          <cell r="V53" t="b">
            <v>0</v>
          </cell>
          <cell r="W53" t="b">
            <v>0</v>
          </cell>
        </row>
        <row r="54">
          <cell r="G54" t="str">
            <v>Dirección de Contratación</v>
          </cell>
          <cell r="V54" t="b">
            <v>0</v>
          </cell>
          <cell r="W54" t="b">
            <v>0</v>
          </cell>
        </row>
        <row r="55">
          <cell r="G55" t="str">
            <v>Oficina de Integridad, Anticorrupción y Cumplimiento</v>
          </cell>
          <cell r="V55" t="b">
            <v>0</v>
          </cell>
          <cell r="W55" t="b">
            <v>0</v>
          </cell>
        </row>
      </sheetData>
      <sheetData sheetId="2"/>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10:B15" totalsRowShown="0" headerRowDxfId="70" dataDxfId="68" headerRowBorderDxfId="69" tableBorderDxfId="67" totalsRowBorderDxfId="66">
  <autoFilter ref="B10:B15" xr:uid="{00000000-0009-0000-0100-000001000000}"/>
  <tableColumns count="1">
    <tableColumn id="1" xr3:uid="{00000000-0010-0000-0000-000001000000}" name="Dimensión" dataDxfId="65"/>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a2" displayName="Tabla2" ref="C10:D37" totalsRowShown="0" headerRowDxfId="64" dataDxfId="62" headerRowBorderDxfId="63" tableBorderDxfId="61">
  <autoFilter ref="C10:D37" xr:uid="{00000000-0009-0000-0100-000002000000}"/>
  <tableColumns count="2">
    <tableColumn id="1" xr3:uid="{00000000-0010-0000-0100-000001000000}" name="Objetivos_Estratégicos" dataDxfId="60"/>
    <tableColumn id="2" xr3:uid="{604239F8-09DE-40FD-A737-E47D1EF1D041}" name="Iniciativas" dataDxfId="59"/>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a3" displayName="Tabla3" ref="G10:G11" totalsRowShown="0" headerRowDxfId="58" dataDxfId="56" headerRowBorderDxfId="57" tableBorderDxfId="55">
  <autoFilter ref="G10:G11" xr:uid="{00000000-0009-0000-0100-000003000000}"/>
  <tableColumns count="1">
    <tableColumn id="1" xr3:uid="{00000000-0010-0000-0200-000001000000}" name="Iniciativas_Objetivo3" dataDxfId="54"/>
  </tableColumns>
  <tableStyleInfo name="TableStyleLight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a4" displayName="Tabla4" ref="H10:H16" totalsRowShown="0" headerRowDxfId="53" dataDxfId="52" tableBorderDxfId="51">
  <autoFilter ref="H10:H16" xr:uid="{00000000-0009-0000-0100-000004000000}"/>
  <tableColumns count="1">
    <tableColumn id="1" xr3:uid="{00000000-0010-0000-0300-000001000000}" name="Iniciativas_Objetivo4" dataDxfId="50"/>
  </tableColumns>
  <tableStyleInfo name="TableStyleLight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a5" displayName="Tabla5" ref="I10:I11" totalsRowShown="0" headerRowDxfId="49" dataDxfId="48" tableBorderDxfId="47">
  <autoFilter ref="I10:I11" xr:uid="{00000000-0009-0000-0100-000005000000}"/>
  <tableColumns count="1">
    <tableColumn id="1" xr3:uid="{00000000-0010-0000-0400-000001000000}" name="Iniciativas_Objetivo5" dataDxfId="46"/>
  </tableColumns>
  <tableStyleInfo name="TableStyleLight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abla6" displayName="Tabla6" ref="E10:E13" totalsRowShown="0" headerRowDxfId="45" dataDxfId="44" tableBorderDxfId="43">
  <autoFilter ref="E10:E13" xr:uid="{00000000-0009-0000-0100-000006000000}"/>
  <tableColumns count="1">
    <tableColumn id="1" xr3:uid="{00000000-0010-0000-0500-000001000000}" name="Iniciativas_Objetivo1" dataDxfId="42"/>
  </tableColumns>
  <tableStyleInfo name="TableStyleLight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abla7" displayName="Tabla7" ref="F10:F11" totalsRowShown="0" headerRowDxfId="41" dataDxfId="40" tableBorderDxfId="39">
  <autoFilter ref="F10:F11" xr:uid="{00000000-0009-0000-0100-000007000000}"/>
  <tableColumns count="1">
    <tableColumn id="1" xr3:uid="{00000000-0010-0000-0600-000001000000}" name="Iniciativas_Objetivo2" dataDxfId="38"/>
  </tableColumns>
  <tableStyleInfo name="TableStyleLight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7000000}" name="Tabla8" displayName="Tabla8" ref="J10:J12" totalsRowShown="0" headerRowDxfId="37" dataDxfId="36" tableBorderDxfId="35">
  <autoFilter ref="J10:J12" xr:uid="{00000000-0009-0000-0100-000008000000}"/>
  <tableColumns count="1">
    <tableColumn id="1" xr3:uid="{00000000-0010-0000-0700-000001000000}" name="Iniciativas_Objetivo6" dataDxfId="34"/>
  </tableColumns>
  <tableStyleInfo name="TableStyleLight9"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Tabla9" displayName="Tabla9" ref="K10:K11" totalsRowShown="0" headerRowDxfId="33" dataDxfId="32" tableBorderDxfId="31">
  <autoFilter ref="K10:K11" xr:uid="{00000000-0009-0000-0100-000009000000}"/>
  <tableColumns count="1">
    <tableColumn id="1" xr3:uid="{00000000-0010-0000-0800-000001000000}" name="Iniciativas_Objetivo7" dataDxfId="30"/>
  </tableColumns>
  <tableStyleInfo name="TableStyleLight9"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9000000}" name="Tabla10" displayName="Tabla10" ref="L10:L13" totalsRowShown="0" headerRowDxfId="29" dataDxfId="28" tableBorderDxfId="27">
  <autoFilter ref="L10:L13" xr:uid="{00000000-0009-0000-0100-00000A000000}"/>
  <tableColumns count="1">
    <tableColumn id="1" xr3:uid="{00000000-0010-0000-0900-000001000000}" name="Iniciativas_Objetivo8" dataDxfId="26"/>
  </tableColumns>
  <tableStyleInfo name="TableStyleLight9"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A000000}" name="Tabla11" displayName="Tabla11" ref="M10:M15" totalsRowShown="0" headerRowDxfId="25" dataDxfId="24" tableBorderDxfId="23">
  <autoFilter ref="M10:M15" xr:uid="{00000000-0009-0000-0100-00000B000000}"/>
  <tableColumns count="1">
    <tableColumn id="1" xr3:uid="{00000000-0010-0000-0A00-000001000000}" name="Iniciativas_Objetivo9" dataDxfId="22"/>
  </tableColumns>
  <tableStyleInfo name="TableStyleLight9"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Tabla12" displayName="Tabla12" ref="O10:O11" totalsRowShown="0" headerRowDxfId="21" dataDxfId="20" tableBorderDxfId="19">
  <autoFilter ref="O10:O11" xr:uid="{00000000-0009-0000-0100-00000C000000}"/>
  <tableColumns count="1">
    <tableColumn id="1" xr3:uid="{00000000-0010-0000-0B00-000001000000}" name="Iniciativas_Objetivo11" dataDxfId="18"/>
  </tableColumns>
  <tableStyleInfo name="TableStyleLight9"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C000000}" name="Tabla13" displayName="Tabla13" ref="P10:P12" totalsRowShown="0" headerRowDxfId="17" dataDxfId="16" tableBorderDxfId="15">
  <autoFilter ref="P10:P12" xr:uid="{00000000-0009-0000-0100-00000D000000}"/>
  <tableColumns count="1">
    <tableColumn id="1" xr3:uid="{00000000-0010-0000-0C00-000001000000}" name="Iniciativas_Objetivo12" dataDxfId="14"/>
  </tableColumns>
  <tableStyleInfo name="TableStyleLight9"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D000000}" name="Tabla14" displayName="Tabla14" ref="Q10:R28" totalsRowShown="0" headerRowDxfId="13" dataDxfId="12" tableBorderDxfId="11">
  <autoFilter ref="Q10:R28" xr:uid="{00000000-0009-0000-0100-00000E000000}"/>
  <tableColumns count="2">
    <tableColumn id="1" xr3:uid="{00000000-0010-0000-0D00-000001000000}" name="Iniciativas_Objetivo13" dataDxfId="10"/>
    <tableColumn id="2" xr3:uid="{F2BF191C-EE7F-418B-926C-B65D65385FF0}" name="Proceso" dataDxfId="9"/>
  </tableColumns>
  <tableStyleInfo name="TableStyleLight9"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E000000}" name="Tabla15" displayName="Tabla15" ref="N10:N11" totalsRowShown="0" headerRowDxfId="8" dataDxfId="6" headerRowBorderDxfId="7" tableBorderDxfId="5" totalsRowBorderDxfId="4">
  <autoFilter ref="N10:N11" xr:uid="{00000000-0009-0000-0100-00000F000000}"/>
  <tableColumns count="1">
    <tableColumn id="1" xr3:uid="{00000000-0010-0000-0E00-000001000000}" name="Iniciativas_Objetivo10" dataDxfId="3"/>
  </tableColumns>
  <tableStyleInfo name="TableStyleLight9" showFirstColumn="0" showLastColumn="0" showRowStripes="1" showColumnStripes="0"/>
</table>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8" Type="http://schemas.openxmlformats.org/officeDocument/2006/relationships/table" Target="../tables/table6.xml"/><Relationship Id="rId13" Type="http://schemas.openxmlformats.org/officeDocument/2006/relationships/table" Target="../tables/table11.xml"/><Relationship Id="rId3" Type="http://schemas.openxmlformats.org/officeDocument/2006/relationships/table" Target="../tables/table1.xml"/><Relationship Id="rId7" Type="http://schemas.openxmlformats.org/officeDocument/2006/relationships/table" Target="../tables/table5.xml"/><Relationship Id="rId12" Type="http://schemas.openxmlformats.org/officeDocument/2006/relationships/table" Target="../tables/table10.xml"/><Relationship Id="rId17" Type="http://schemas.openxmlformats.org/officeDocument/2006/relationships/table" Target="../tables/table15.xml"/><Relationship Id="rId2" Type="http://schemas.openxmlformats.org/officeDocument/2006/relationships/drawing" Target="../drawings/drawing3.xml"/><Relationship Id="rId16" Type="http://schemas.openxmlformats.org/officeDocument/2006/relationships/table" Target="../tables/table14.xml"/><Relationship Id="rId1" Type="http://schemas.openxmlformats.org/officeDocument/2006/relationships/printerSettings" Target="../printerSettings/printerSettings2.bin"/><Relationship Id="rId6" Type="http://schemas.openxmlformats.org/officeDocument/2006/relationships/table" Target="../tables/table4.xml"/><Relationship Id="rId11" Type="http://schemas.openxmlformats.org/officeDocument/2006/relationships/table" Target="../tables/table9.xml"/><Relationship Id="rId5" Type="http://schemas.openxmlformats.org/officeDocument/2006/relationships/table" Target="../tables/table3.xml"/><Relationship Id="rId15" Type="http://schemas.openxmlformats.org/officeDocument/2006/relationships/table" Target="../tables/table13.xml"/><Relationship Id="rId10" Type="http://schemas.openxmlformats.org/officeDocument/2006/relationships/table" Target="../tables/table8.xml"/><Relationship Id="rId4" Type="http://schemas.openxmlformats.org/officeDocument/2006/relationships/table" Target="../tables/table2.xml"/><Relationship Id="rId9" Type="http://schemas.openxmlformats.org/officeDocument/2006/relationships/table" Target="../tables/table7.xml"/><Relationship Id="rId14" Type="http://schemas.openxmlformats.org/officeDocument/2006/relationships/table" Target="../tables/table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CDE9AB-4A6D-474E-9324-0A5BB7F72DBF}">
  <dimension ref="A1:M19"/>
  <sheetViews>
    <sheetView zoomScale="90" zoomScaleNormal="90" workbookViewId="0">
      <selection activeCell="P4" sqref="P4"/>
    </sheetView>
  </sheetViews>
  <sheetFormatPr baseColWidth="10" defaultColWidth="11.42578125" defaultRowHeight="15" x14ac:dyDescent="0.25"/>
  <cols>
    <col min="1" max="1" width="9" customWidth="1"/>
    <col min="2" max="2" width="10" customWidth="1"/>
    <col min="3" max="3" width="13" customWidth="1"/>
    <col min="4" max="4" width="14" customWidth="1"/>
    <col min="5" max="5" width="14.42578125" customWidth="1"/>
    <col min="6" max="6" width="14.5703125" customWidth="1"/>
    <col min="7" max="7" width="13.42578125" customWidth="1"/>
    <col min="8" max="8" width="16.140625" customWidth="1"/>
    <col min="9" max="10" width="13.42578125" customWidth="1"/>
    <col min="11" max="13" width="19.140625" customWidth="1"/>
  </cols>
  <sheetData>
    <row r="1" spans="1:13" ht="92.25" customHeight="1" thickBot="1" x14ac:dyDescent="0.3">
      <c r="A1" s="147"/>
      <c r="B1" s="148"/>
      <c r="C1" s="149"/>
      <c r="D1" s="150" t="s">
        <v>0</v>
      </c>
      <c r="E1" s="151"/>
      <c r="F1" s="151"/>
      <c r="G1" s="151"/>
      <c r="H1" s="151"/>
      <c r="I1" s="151"/>
      <c r="J1" s="152"/>
      <c r="K1" s="153" t="s">
        <v>1</v>
      </c>
      <c r="L1" s="154"/>
      <c r="M1" s="155"/>
    </row>
    <row r="2" spans="1:13" x14ac:dyDescent="0.25">
      <c r="A2" s="12"/>
      <c r="B2" s="12"/>
      <c r="C2" s="12"/>
      <c r="D2" s="12"/>
      <c r="E2" s="12"/>
      <c r="F2" s="12"/>
      <c r="G2" s="12"/>
      <c r="H2" s="12"/>
      <c r="I2" s="12"/>
      <c r="J2" s="12"/>
      <c r="K2" s="12"/>
      <c r="L2" s="12"/>
      <c r="M2" s="12"/>
    </row>
    <row r="3" spans="1:13" ht="15.75" thickBot="1" x14ac:dyDescent="0.3">
      <c r="A3" s="12"/>
      <c r="B3" s="12"/>
      <c r="C3" s="12"/>
      <c r="D3" s="12"/>
      <c r="E3" s="12"/>
      <c r="F3" s="12"/>
      <c r="G3" s="12"/>
      <c r="H3" s="12"/>
      <c r="I3" s="12"/>
      <c r="J3" s="12"/>
      <c r="K3" s="12"/>
      <c r="L3" s="12"/>
      <c r="M3" s="12"/>
    </row>
    <row r="4" spans="1:13" x14ac:dyDescent="0.25">
      <c r="A4" s="156" t="s">
        <v>2</v>
      </c>
      <c r="B4" s="157"/>
      <c r="C4" s="157"/>
      <c r="D4" s="157"/>
      <c r="E4" s="157"/>
      <c r="F4" s="157"/>
      <c r="G4" s="157"/>
      <c r="H4" s="157"/>
      <c r="I4" s="157"/>
      <c r="J4" s="157"/>
      <c r="K4" s="157"/>
      <c r="L4" s="157"/>
      <c r="M4" s="158"/>
    </row>
    <row r="5" spans="1:13" x14ac:dyDescent="0.25">
      <c r="A5" s="80"/>
      <c r="B5" s="12"/>
      <c r="C5" s="12"/>
      <c r="D5" s="12"/>
      <c r="E5" s="12"/>
      <c r="F5" s="12"/>
      <c r="G5" s="12"/>
      <c r="H5" s="12"/>
      <c r="I5" s="12"/>
      <c r="J5" s="12"/>
      <c r="K5" s="12"/>
      <c r="L5" s="12"/>
      <c r="M5" s="81"/>
    </row>
    <row r="6" spans="1:13" x14ac:dyDescent="0.25">
      <c r="A6" s="159" t="s">
        <v>3</v>
      </c>
      <c r="B6" s="145"/>
      <c r="C6" s="145"/>
      <c r="D6" s="145"/>
      <c r="E6" s="145"/>
      <c r="F6" s="145"/>
      <c r="G6" s="12"/>
      <c r="H6" s="12"/>
      <c r="I6" s="12"/>
      <c r="J6" s="12"/>
      <c r="K6" s="12"/>
      <c r="L6" s="12"/>
      <c r="M6" s="81"/>
    </row>
    <row r="7" spans="1:13" x14ac:dyDescent="0.25">
      <c r="A7" s="80"/>
      <c r="B7" s="12"/>
      <c r="C7" s="12"/>
      <c r="D7" s="12"/>
      <c r="E7" s="12"/>
      <c r="F7" s="12"/>
      <c r="G7" s="12"/>
      <c r="H7" s="12"/>
      <c r="I7" s="12"/>
      <c r="J7" s="12"/>
      <c r="K7" s="12"/>
      <c r="L7" s="12"/>
      <c r="M7" s="81"/>
    </row>
    <row r="8" spans="1:13" ht="15.75" thickBot="1" x14ac:dyDescent="0.3">
      <c r="A8" s="143" t="s">
        <v>4</v>
      </c>
      <c r="B8" s="144"/>
      <c r="C8" s="144" t="s">
        <v>5</v>
      </c>
      <c r="D8" s="144"/>
      <c r="E8" s="144"/>
      <c r="F8" s="144"/>
      <c r="G8" s="144"/>
      <c r="H8" s="144"/>
      <c r="I8" s="144"/>
      <c r="J8" s="144"/>
      <c r="K8" s="145" t="s">
        <v>6</v>
      </c>
      <c r="L8" s="145"/>
      <c r="M8" s="146"/>
    </row>
    <row r="9" spans="1:13" s="11" customFormat="1" ht="123.75" customHeight="1" x14ac:dyDescent="0.2">
      <c r="A9" s="160" t="s">
        <v>7</v>
      </c>
      <c r="B9" s="161"/>
      <c r="C9" s="162" t="s">
        <v>8</v>
      </c>
      <c r="D9" s="162"/>
      <c r="E9" s="162"/>
      <c r="F9" s="162"/>
      <c r="G9" s="162"/>
      <c r="H9" s="162"/>
      <c r="I9" s="162"/>
      <c r="J9" s="162"/>
      <c r="K9" s="163" t="s">
        <v>9</v>
      </c>
      <c r="L9" s="163"/>
      <c r="M9" s="164"/>
    </row>
    <row r="10" spans="1:13" s="11" customFormat="1" ht="169.5" customHeight="1" x14ac:dyDescent="0.2">
      <c r="A10" s="160" t="s">
        <v>10</v>
      </c>
      <c r="B10" s="161"/>
      <c r="C10" s="162" t="s">
        <v>11</v>
      </c>
      <c r="D10" s="162"/>
      <c r="E10" s="162"/>
      <c r="F10" s="162"/>
      <c r="G10" s="162"/>
      <c r="H10" s="162"/>
      <c r="I10" s="162"/>
      <c r="J10" s="162"/>
      <c r="K10" s="163" t="s">
        <v>12</v>
      </c>
      <c r="L10" s="163"/>
      <c r="M10" s="164"/>
    </row>
    <row r="11" spans="1:13" s="11" customFormat="1" ht="60" customHeight="1" x14ac:dyDescent="0.2">
      <c r="A11" s="160" t="s">
        <v>13</v>
      </c>
      <c r="B11" s="161"/>
      <c r="C11" s="162" t="s">
        <v>14</v>
      </c>
      <c r="D11" s="162"/>
      <c r="E11" s="162"/>
      <c r="F11" s="162"/>
      <c r="G11" s="162"/>
      <c r="H11" s="162"/>
      <c r="I11" s="162"/>
      <c r="J11" s="162"/>
      <c r="K11" s="163" t="s">
        <v>15</v>
      </c>
      <c r="L11" s="163"/>
      <c r="M11" s="164"/>
    </row>
    <row r="12" spans="1:13" s="11" customFormat="1" ht="166.5" customHeight="1" x14ac:dyDescent="0.2">
      <c r="A12" s="165" t="s">
        <v>16</v>
      </c>
      <c r="B12" s="166"/>
      <c r="C12" s="167" t="s">
        <v>17</v>
      </c>
      <c r="D12" s="167"/>
      <c r="E12" s="167"/>
      <c r="F12" s="167"/>
      <c r="G12" s="167"/>
      <c r="H12" s="167"/>
      <c r="I12" s="167"/>
      <c r="J12" s="167"/>
      <c r="K12" s="163" t="s">
        <v>18</v>
      </c>
      <c r="L12" s="168"/>
      <c r="M12" s="169"/>
    </row>
    <row r="13" spans="1:13" s="11" customFormat="1" ht="181.5" customHeight="1" x14ac:dyDescent="0.2">
      <c r="A13" s="172" t="s">
        <v>19</v>
      </c>
      <c r="B13" s="173"/>
      <c r="C13" s="162" t="s">
        <v>20</v>
      </c>
      <c r="D13" s="162"/>
      <c r="E13" s="162"/>
      <c r="F13" s="162"/>
      <c r="G13" s="162"/>
      <c r="H13" s="162"/>
      <c r="I13" s="162"/>
      <c r="J13" s="162"/>
      <c r="K13" s="163" t="s">
        <v>15</v>
      </c>
      <c r="L13" s="163"/>
      <c r="M13" s="164"/>
    </row>
    <row r="14" spans="1:13" s="11" customFormat="1" ht="159.75" customHeight="1" x14ac:dyDescent="0.2">
      <c r="A14" s="174" t="s">
        <v>21</v>
      </c>
      <c r="B14" s="175"/>
      <c r="C14" s="162" t="s">
        <v>22</v>
      </c>
      <c r="D14" s="162"/>
      <c r="E14" s="162"/>
      <c r="F14" s="162"/>
      <c r="G14" s="162"/>
      <c r="H14" s="162"/>
      <c r="I14" s="162"/>
      <c r="J14" s="162"/>
      <c r="K14" s="163" t="s">
        <v>23</v>
      </c>
      <c r="L14" s="168"/>
      <c r="M14" s="169"/>
    </row>
    <row r="15" spans="1:13" s="11" customFormat="1" ht="141.75" customHeight="1" thickBot="1" x14ac:dyDescent="0.25">
      <c r="A15" s="170" t="s">
        <v>24</v>
      </c>
      <c r="B15" s="171"/>
      <c r="C15" s="162" t="s">
        <v>25</v>
      </c>
      <c r="D15" s="162"/>
      <c r="E15" s="162"/>
      <c r="F15" s="162"/>
      <c r="G15" s="162"/>
      <c r="H15" s="162"/>
      <c r="I15" s="162"/>
      <c r="J15" s="162"/>
      <c r="K15" s="163" t="s">
        <v>26</v>
      </c>
      <c r="L15" s="168"/>
      <c r="M15" s="169"/>
    </row>
    <row r="16" spans="1:13" x14ac:dyDescent="0.25">
      <c r="A16" s="80"/>
      <c r="B16" s="12"/>
      <c r="C16" s="12"/>
      <c r="D16" s="12"/>
      <c r="E16" s="12"/>
      <c r="F16" s="12"/>
      <c r="G16" s="12"/>
      <c r="H16" s="12"/>
      <c r="I16" s="12"/>
      <c r="J16" s="12"/>
      <c r="K16" s="12"/>
      <c r="L16" s="12"/>
      <c r="M16" s="81"/>
    </row>
    <row r="17" spans="1:13" x14ac:dyDescent="0.25">
      <c r="A17" s="80"/>
      <c r="B17" s="12"/>
      <c r="C17" s="12"/>
      <c r="D17" s="12"/>
      <c r="E17" s="12"/>
      <c r="F17" s="12"/>
      <c r="G17" s="12"/>
      <c r="H17" s="12"/>
      <c r="I17" s="12"/>
      <c r="J17" s="12"/>
      <c r="K17" s="12"/>
      <c r="L17" s="12"/>
      <c r="M17" s="81"/>
    </row>
    <row r="18" spans="1:13" x14ac:dyDescent="0.25">
      <c r="A18" s="80"/>
      <c r="B18" s="12"/>
      <c r="C18" s="12"/>
      <c r="D18" s="12"/>
      <c r="E18" s="12"/>
      <c r="F18" s="12"/>
      <c r="G18" s="12"/>
      <c r="H18" s="12"/>
      <c r="I18" s="12"/>
      <c r="J18" s="12"/>
      <c r="K18" s="12"/>
      <c r="L18" s="12"/>
      <c r="M18" s="81"/>
    </row>
    <row r="19" spans="1:13" ht="15.75" thickBot="1" x14ac:dyDescent="0.3">
      <c r="A19" s="82"/>
      <c r="B19" s="83"/>
      <c r="C19" s="83"/>
      <c r="D19" s="83"/>
      <c r="E19" s="83"/>
      <c r="F19" s="83"/>
      <c r="G19" s="83"/>
      <c r="H19" s="83"/>
      <c r="I19" s="83"/>
      <c r="J19" s="83"/>
      <c r="K19" s="83"/>
      <c r="L19" s="83"/>
      <c r="M19" s="84"/>
    </row>
  </sheetData>
  <mergeCells count="29">
    <mergeCell ref="A15:B15"/>
    <mergeCell ref="C15:J15"/>
    <mergeCell ref="K15:M15"/>
    <mergeCell ref="A13:B13"/>
    <mergeCell ref="C13:J13"/>
    <mergeCell ref="K13:M13"/>
    <mergeCell ref="A14:B14"/>
    <mergeCell ref="C14:J14"/>
    <mergeCell ref="K14:M14"/>
    <mergeCell ref="A11:B11"/>
    <mergeCell ref="C11:J11"/>
    <mergeCell ref="K11:M11"/>
    <mergeCell ref="A12:B12"/>
    <mergeCell ref="C12:J12"/>
    <mergeCell ref="K12:M12"/>
    <mergeCell ref="A9:B9"/>
    <mergeCell ref="C9:J9"/>
    <mergeCell ref="K9:M9"/>
    <mergeCell ref="A10:B10"/>
    <mergeCell ref="C10:J10"/>
    <mergeCell ref="K10:M10"/>
    <mergeCell ref="A8:B8"/>
    <mergeCell ref="C8:J8"/>
    <mergeCell ref="K8:M8"/>
    <mergeCell ref="A1:C1"/>
    <mergeCell ref="D1:J1"/>
    <mergeCell ref="K1:M1"/>
    <mergeCell ref="A4:M4"/>
    <mergeCell ref="A6:F6"/>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75"/>
  <sheetViews>
    <sheetView tabSelected="1" zoomScale="70" zoomScaleNormal="70" workbookViewId="0"/>
  </sheetViews>
  <sheetFormatPr baseColWidth="10" defaultColWidth="0" defaultRowHeight="18" zeroHeight="1" x14ac:dyDescent="0.25"/>
  <cols>
    <col min="1" max="1" width="6" style="11" customWidth="1"/>
    <col min="2" max="2" width="20.7109375" style="40" customWidth="1"/>
    <col min="3" max="3" width="33.28515625" style="40" customWidth="1"/>
    <col min="4" max="4" width="24.7109375" style="40" customWidth="1"/>
    <col min="5" max="5" width="27.42578125" style="40" customWidth="1"/>
    <col min="6" max="6" width="20.7109375" style="46" customWidth="1"/>
    <col min="7" max="7" width="21" style="40" customWidth="1"/>
    <col min="8" max="8" width="21.42578125" style="40" customWidth="1"/>
    <col min="9" max="9" width="20" style="40" customWidth="1"/>
    <col min="10" max="10" width="17.5703125" style="40" customWidth="1"/>
    <col min="11" max="11" width="19" style="40" customWidth="1"/>
    <col min="12" max="12" width="32.140625" style="40" customWidth="1"/>
    <col min="13" max="13" width="102.7109375" style="39" customWidth="1"/>
    <col min="14" max="14" width="22.85546875" style="39" customWidth="1"/>
    <col min="15" max="16" width="24.85546875" style="73" customWidth="1"/>
    <col min="17" max="17" width="28.85546875" style="74" customWidth="1"/>
    <col min="18" max="18" width="21.5703125" style="73" customWidth="1"/>
    <col min="19" max="19" width="33.28515625" style="75" customWidth="1"/>
    <col min="20" max="20" width="42.7109375" style="11" customWidth="1"/>
    <col min="21" max="21" width="44.7109375" style="11" customWidth="1"/>
    <col min="22" max="23" width="0" style="11" hidden="1" customWidth="1"/>
    <col min="24" max="16384" width="11.42578125" style="11" hidden="1"/>
  </cols>
  <sheetData>
    <row r="1" spans="1:21" ht="50.25" customHeight="1" x14ac:dyDescent="0.25">
      <c r="A1" s="52"/>
      <c r="B1" s="53"/>
      <c r="C1" s="43"/>
      <c r="D1" s="184" t="s">
        <v>0</v>
      </c>
      <c r="E1" s="184"/>
      <c r="F1" s="184"/>
      <c r="G1" s="184"/>
      <c r="H1" s="184"/>
      <c r="I1" s="184"/>
      <c r="J1" s="184"/>
      <c r="K1" s="184"/>
      <c r="L1" s="184"/>
      <c r="M1" s="184"/>
      <c r="N1" s="180" t="s">
        <v>27</v>
      </c>
    </row>
    <row r="2" spans="1:21" ht="42.75" customHeight="1" thickBot="1" x14ac:dyDescent="0.3">
      <c r="A2" s="14"/>
      <c r="B2" s="54"/>
      <c r="C2" s="44"/>
      <c r="D2" s="185"/>
      <c r="E2" s="185"/>
      <c r="F2" s="185"/>
      <c r="G2" s="185"/>
      <c r="H2" s="185"/>
      <c r="I2" s="185"/>
      <c r="J2" s="185"/>
      <c r="K2" s="185"/>
      <c r="L2" s="185"/>
      <c r="M2" s="185"/>
      <c r="N2" s="181"/>
    </row>
    <row r="3" spans="1:21" ht="28.5" customHeight="1" x14ac:dyDescent="0.25">
      <c r="B3" s="13"/>
      <c r="C3" s="13"/>
      <c r="D3" s="13"/>
      <c r="E3" s="13"/>
      <c r="F3" s="45"/>
      <c r="G3" s="13"/>
      <c r="H3" s="13"/>
      <c r="I3" s="13"/>
      <c r="J3" s="13"/>
      <c r="K3" s="13"/>
      <c r="L3" s="13"/>
      <c r="M3" s="11"/>
      <c r="N3" s="11"/>
    </row>
    <row r="4" spans="1:21" ht="50.25" customHeight="1" x14ac:dyDescent="0.4">
      <c r="A4" s="179" t="s">
        <v>28</v>
      </c>
      <c r="B4" s="179"/>
      <c r="C4" s="179"/>
      <c r="D4" s="179"/>
      <c r="E4" s="179"/>
      <c r="F4" s="179"/>
      <c r="G4" s="179"/>
      <c r="H4" s="179"/>
      <c r="I4" s="179"/>
      <c r="J4" s="179"/>
      <c r="K4" s="179"/>
      <c r="L4" s="179"/>
      <c r="M4" s="179"/>
      <c r="N4" s="179"/>
      <c r="O4" s="179"/>
      <c r="P4" s="179"/>
      <c r="Q4" s="179"/>
      <c r="R4" s="179"/>
      <c r="S4" s="179"/>
      <c r="T4" s="179"/>
      <c r="U4" s="179"/>
    </row>
    <row r="5" spans="1:21" ht="30" customHeight="1" x14ac:dyDescent="0.25">
      <c r="B5" s="13"/>
      <c r="C5" s="13"/>
      <c r="D5" s="13"/>
      <c r="E5" s="13"/>
      <c r="F5" s="45"/>
      <c r="G5" s="13"/>
      <c r="H5" s="13"/>
      <c r="I5" s="13"/>
      <c r="J5" s="13"/>
      <c r="K5" s="13"/>
      <c r="L5" s="13"/>
      <c r="M5" s="11"/>
      <c r="N5" s="11"/>
    </row>
    <row r="6" spans="1:21" ht="30" customHeight="1" x14ac:dyDescent="0.2">
      <c r="A6" s="186" t="s">
        <v>29</v>
      </c>
      <c r="B6" s="186"/>
      <c r="C6" s="186"/>
      <c r="D6" s="187"/>
      <c r="E6" s="188" t="s">
        <v>30</v>
      </c>
      <c r="F6" s="189"/>
      <c r="G6" s="190"/>
      <c r="H6" s="62"/>
      <c r="I6" s="182" t="s">
        <v>31</v>
      </c>
      <c r="J6" s="182"/>
      <c r="K6" s="182"/>
      <c r="L6" s="183" t="s">
        <v>32</v>
      </c>
      <c r="M6" s="183"/>
      <c r="N6" s="183"/>
      <c r="O6" s="176" t="s">
        <v>33</v>
      </c>
      <c r="P6" s="176"/>
      <c r="Q6" s="176"/>
      <c r="R6" s="177" t="s">
        <v>34</v>
      </c>
      <c r="S6" s="177"/>
      <c r="T6" s="178" t="s">
        <v>35</v>
      </c>
      <c r="U6" s="178"/>
    </row>
    <row r="7" spans="1:21" ht="66.75" customHeight="1" x14ac:dyDescent="0.2">
      <c r="A7" s="55" t="s">
        <v>36</v>
      </c>
      <c r="B7" s="126" t="s">
        <v>37</v>
      </c>
      <c r="C7" s="126" t="s">
        <v>38</v>
      </c>
      <c r="D7" s="126" t="s">
        <v>39</v>
      </c>
      <c r="E7" s="127" t="s">
        <v>40</v>
      </c>
      <c r="F7" s="127" t="s">
        <v>41</v>
      </c>
      <c r="G7" s="127" t="s">
        <v>42</v>
      </c>
      <c r="H7" s="63" t="s">
        <v>43</v>
      </c>
      <c r="I7" s="128" t="s">
        <v>44</v>
      </c>
      <c r="J7" s="128" t="s">
        <v>45</v>
      </c>
      <c r="K7" s="128" t="s">
        <v>46</v>
      </c>
      <c r="L7" s="129" t="s">
        <v>47</v>
      </c>
      <c r="M7" s="129" t="s">
        <v>48</v>
      </c>
      <c r="N7" s="129" t="s">
        <v>49</v>
      </c>
      <c r="O7" s="68" t="s">
        <v>7</v>
      </c>
      <c r="P7" s="68" t="s">
        <v>10</v>
      </c>
      <c r="Q7" s="72" t="s">
        <v>13</v>
      </c>
      <c r="R7" s="69" t="s">
        <v>50</v>
      </c>
      <c r="S7" s="70" t="s">
        <v>19</v>
      </c>
      <c r="T7" s="71" t="s">
        <v>21</v>
      </c>
      <c r="U7" s="71" t="s">
        <v>24</v>
      </c>
    </row>
    <row r="8" spans="1:21" ht="86.25" customHeight="1" x14ac:dyDescent="0.2">
      <c r="A8" s="64" t="s">
        <v>51</v>
      </c>
      <c r="B8" s="37" t="s">
        <v>52</v>
      </c>
      <c r="C8" s="34" t="s">
        <v>53</v>
      </c>
      <c r="D8" s="34" t="s">
        <v>54</v>
      </c>
      <c r="E8" s="32" t="s">
        <v>593</v>
      </c>
      <c r="F8" s="32" t="s">
        <v>55</v>
      </c>
      <c r="G8" s="41" t="s">
        <v>56</v>
      </c>
      <c r="H8" s="37" t="s">
        <v>57</v>
      </c>
      <c r="I8" s="34" t="s">
        <v>58</v>
      </c>
      <c r="J8" s="34" t="s">
        <v>59</v>
      </c>
      <c r="K8" s="34" t="s">
        <v>60</v>
      </c>
      <c r="L8" s="66" t="s">
        <v>61</v>
      </c>
      <c r="M8" s="59" t="s">
        <v>62</v>
      </c>
      <c r="N8" s="50">
        <v>5000</v>
      </c>
      <c r="O8" s="76">
        <v>5.5106000000000002E-2</v>
      </c>
      <c r="P8" s="76">
        <v>5000</v>
      </c>
      <c r="Q8" s="77">
        <v>1.10212E-5</v>
      </c>
      <c r="R8" s="77">
        <v>0.5</v>
      </c>
      <c r="S8" s="77">
        <v>2.2042400000000001E-5</v>
      </c>
      <c r="T8" s="139" t="s">
        <v>490</v>
      </c>
      <c r="U8" s="139" t="s">
        <v>594</v>
      </c>
    </row>
    <row r="9" spans="1:21" ht="86.25" customHeight="1" x14ac:dyDescent="0.2">
      <c r="A9" s="64" t="s">
        <v>63</v>
      </c>
      <c r="B9" s="32" t="s">
        <v>52</v>
      </c>
      <c r="C9" s="65" t="s">
        <v>53</v>
      </c>
      <c r="D9" s="34" t="s">
        <v>54</v>
      </c>
      <c r="E9" s="65" t="s">
        <v>64</v>
      </c>
      <c r="F9" s="32" t="s">
        <v>55</v>
      </c>
      <c r="G9" s="41" t="s">
        <v>65</v>
      </c>
      <c r="H9" s="35" t="s">
        <v>66</v>
      </c>
      <c r="I9" s="36" t="s">
        <v>67</v>
      </c>
      <c r="J9" s="34" t="s">
        <v>59</v>
      </c>
      <c r="K9" s="34" t="s">
        <v>60</v>
      </c>
      <c r="L9" s="65" t="s">
        <v>68</v>
      </c>
      <c r="M9" s="57" t="s">
        <v>595</v>
      </c>
      <c r="N9" s="50">
        <v>100</v>
      </c>
      <c r="O9" s="76">
        <v>39</v>
      </c>
      <c r="P9" s="76">
        <v>100</v>
      </c>
      <c r="Q9" s="77">
        <f>O9/P9</f>
        <v>0.39</v>
      </c>
      <c r="R9" s="77">
        <v>0.5</v>
      </c>
      <c r="S9" s="77">
        <v>1</v>
      </c>
      <c r="T9" s="139" t="s">
        <v>596</v>
      </c>
      <c r="U9" s="139" t="s">
        <v>597</v>
      </c>
    </row>
    <row r="10" spans="1:21" ht="86.25" customHeight="1" x14ac:dyDescent="0.2">
      <c r="A10" s="64" t="s">
        <v>69</v>
      </c>
      <c r="B10" s="37" t="s">
        <v>52</v>
      </c>
      <c r="C10" s="34" t="s">
        <v>53</v>
      </c>
      <c r="D10" s="34" t="s">
        <v>54</v>
      </c>
      <c r="E10" s="34" t="s">
        <v>70</v>
      </c>
      <c r="F10" s="32" t="s">
        <v>71</v>
      </c>
      <c r="G10" s="41" t="s">
        <v>72</v>
      </c>
      <c r="H10" s="34" t="s">
        <v>73</v>
      </c>
      <c r="I10" s="34" t="s">
        <v>58</v>
      </c>
      <c r="J10" s="34" t="s">
        <v>59</v>
      </c>
      <c r="K10" s="34" t="s">
        <v>60</v>
      </c>
      <c r="L10" s="65" t="s">
        <v>74</v>
      </c>
      <c r="M10" s="86" t="s">
        <v>75</v>
      </c>
      <c r="N10" s="87">
        <v>35</v>
      </c>
      <c r="O10" s="76">
        <v>9</v>
      </c>
      <c r="P10" s="76">
        <v>35</v>
      </c>
      <c r="Q10" s="77">
        <v>0.25714285714285712</v>
      </c>
      <c r="R10" s="77">
        <v>0.5</v>
      </c>
      <c r="S10" s="77">
        <v>0.51428571428571423</v>
      </c>
      <c r="T10" s="139" t="s">
        <v>541</v>
      </c>
      <c r="U10" s="139" t="s">
        <v>491</v>
      </c>
    </row>
    <row r="11" spans="1:21" ht="86.25" customHeight="1" x14ac:dyDescent="0.2">
      <c r="A11" s="64" t="s">
        <v>76</v>
      </c>
      <c r="B11" s="37" t="s">
        <v>52</v>
      </c>
      <c r="C11" s="34" t="s">
        <v>53</v>
      </c>
      <c r="D11" s="34" t="s">
        <v>54</v>
      </c>
      <c r="E11" s="88" t="s">
        <v>70</v>
      </c>
      <c r="F11" s="32" t="s">
        <v>55</v>
      </c>
      <c r="G11" s="41" t="s">
        <v>72</v>
      </c>
      <c r="H11" s="37" t="s">
        <v>77</v>
      </c>
      <c r="I11" s="34" t="s">
        <v>58</v>
      </c>
      <c r="J11" s="34" t="s">
        <v>59</v>
      </c>
      <c r="K11" s="34" t="s">
        <v>60</v>
      </c>
      <c r="L11" s="66" t="s">
        <v>74</v>
      </c>
      <c r="M11" s="89" t="s">
        <v>78</v>
      </c>
      <c r="N11" s="50">
        <v>70</v>
      </c>
      <c r="O11" s="76">
        <v>27</v>
      </c>
      <c r="P11" s="76">
        <v>70</v>
      </c>
      <c r="Q11" s="77">
        <v>0.38571428571428573</v>
      </c>
      <c r="R11" s="77">
        <v>0.5</v>
      </c>
      <c r="S11" s="77">
        <v>0.77142857142857146</v>
      </c>
      <c r="T11" s="139" t="s">
        <v>492</v>
      </c>
      <c r="U11" s="139" t="s">
        <v>493</v>
      </c>
    </row>
    <row r="12" spans="1:21" ht="86.25" customHeight="1" x14ac:dyDescent="0.2">
      <c r="A12" s="64" t="s">
        <v>79</v>
      </c>
      <c r="B12" s="32" t="s">
        <v>52</v>
      </c>
      <c r="C12" s="65" t="s">
        <v>53</v>
      </c>
      <c r="D12" s="65" t="s">
        <v>54</v>
      </c>
      <c r="E12" s="34" t="s">
        <v>80</v>
      </c>
      <c r="F12" s="32" t="s">
        <v>81</v>
      </c>
      <c r="G12" s="41" t="s">
        <v>82</v>
      </c>
      <c r="H12" s="35" t="s">
        <v>83</v>
      </c>
      <c r="I12" s="36" t="s">
        <v>58</v>
      </c>
      <c r="J12" s="34" t="s">
        <v>59</v>
      </c>
      <c r="K12" s="33" t="s">
        <v>60</v>
      </c>
      <c r="L12" s="67" t="s">
        <v>84</v>
      </c>
      <c r="M12" s="90" t="s">
        <v>85</v>
      </c>
      <c r="N12" s="48">
        <v>60</v>
      </c>
      <c r="O12" s="76">
        <v>14</v>
      </c>
      <c r="P12" s="76">
        <v>60</v>
      </c>
      <c r="Q12" s="77">
        <v>0.23333333333333334</v>
      </c>
      <c r="R12" s="77">
        <v>0.5</v>
      </c>
      <c r="S12" s="77">
        <v>0.46666666666666667</v>
      </c>
      <c r="T12" s="139" t="s">
        <v>494</v>
      </c>
      <c r="U12" s="139" t="s">
        <v>542</v>
      </c>
    </row>
    <row r="13" spans="1:21" ht="86.25" customHeight="1" x14ac:dyDescent="0.2">
      <c r="A13" s="64" t="s">
        <v>86</v>
      </c>
      <c r="B13" s="32" t="s">
        <v>52</v>
      </c>
      <c r="C13" s="65" t="s">
        <v>53</v>
      </c>
      <c r="D13" s="65" t="s">
        <v>54</v>
      </c>
      <c r="E13" s="34" t="s">
        <v>87</v>
      </c>
      <c r="F13" s="32" t="s">
        <v>81</v>
      </c>
      <c r="G13" s="41" t="s">
        <v>82</v>
      </c>
      <c r="H13" s="35" t="s">
        <v>88</v>
      </c>
      <c r="I13" s="36" t="s">
        <v>58</v>
      </c>
      <c r="J13" s="33" t="s">
        <v>59</v>
      </c>
      <c r="K13" s="33" t="s">
        <v>60</v>
      </c>
      <c r="L13" s="91" t="s">
        <v>89</v>
      </c>
      <c r="M13" s="90" t="s">
        <v>90</v>
      </c>
      <c r="N13" s="92">
        <v>80</v>
      </c>
      <c r="O13" s="76">
        <v>45</v>
      </c>
      <c r="P13" s="76">
        <v>80</v>
      </c>
      <c r="Q13" s="77">
        <v>0.5625</v>
      </c>
      <c r="R13" s="77">
        <v>0.5</v>
      </c>
      <c r="S13" s="77">
        <v>1</v>
      </c>
      <c r="T13" s="139" t="s">
        <v>543</v>
      </c>
      <c r="U13" s="139"/>
    </row>
    <row r="14" spans="1:21" ht="86.25" customHeight="1" x14ac:dyDescent="0.2">
      <c r="A14" s="64" t="s">
        <v>91</v>
      </c>
      <c r="B14" s="37" t="s">
        <v>52</v>
      </c>
      <c r="C14" s="93" t="s">
        <v>53</v>
      </c>
      <c r="D14" s="65" t="s">
        <v>92</v>
      </c>
      <c r="E14" s="34" t="s">
        <v>93</v>
      </c>
      <c r="F14" s="32" t="s">
        <v>71</v>
      </c>
      <c r="G14" s="41" t="s">
        <v>94</v>
      </c>
      <c r="H14" s="35" t="s">
        <v>95</v>
      </c>
      <c r="I14" s="36" t="s">
        <v>67</v>
      </c>
      <c r="J14" s="36" t="s">
        <v>59</v>
      </c>
      <c r="K14" s="33" t="s">
        <v>60</v>
      </c>
      <c r="L14" s="65" t="s">
        <v>96</v>
      </c>
      <c r="M14" s="94" t="s">
        <v>97</v>
      </c>
      <c r="N14" s="49">
        <v>1</v>
      </c>
      <c r="O14" s="76">
        <v>2</v>
      </c>
      <c r="P14" s="76">
        <v>5</v>
      </c>
      <c r="Q14" s="77">
        <v>0.4</v>
      </c>
      <c r="R14" s="77">
        <v>0.5</v>
      </c>
      <c r="S14" s="77">
        <v>0.8</v>
      </c>
      <c r="T14" s="139" t="s">
        <v>544</v>
      </c>
      <c r="U14" s="139"/>
    </row>
    <row r="15" spans="1:21" ht="86.25" customHeight="1" x14ac:dyDescent="0.2">
      <c r="A15" s="64" t="s">
        <v>98</v>
      </c>
      <c r="B15" s="37" t="s">
        <v>52</v>
      </c>
      <c r="C15" s="34" t="s">
        <v>99</v>
      </c>
      <c r="D15" s="34" t="s">
        <v>100</v>
      </c>
      <c r="E15" s="34" t="s">
        <v>101</v>
      </c>
      <c r="F15" s="32" t="s">
        <v>102</v>
      </c>
      <c r="G15" s="41" t="s">
        <v>103</v>
      </c>
      <c r="H15" s="35" t="s">
        <v>104</v>
      </c>
      <c r="I15" s="34" t="s">
        <v>67</v>
      </c>
      <c r="J15" s="34" t="s">
        <v>59</v>
      </c>
      <c r="K15" s="34" t="s">
        <v>60</v>
      </c>
      <c r="L15" s="65" t="s">
        <v>105</v>
      </c>
      <c r="M15" s="58" t="s">
        <v>106</v>
      </c>
      <c r="N15" s="50">
        <v>10</v>
      </c>
      <c r="O15" s="76">
        <v>18</v>
      </c>
      <c r="P15" s="76">
        <v>10</v>
      </c>
      <c r="Q15" s="77">
        <v>1.8</v>
      </c>
      <c r="R15" s="77">
        <v>0.5</v>
      </c>
      <c r="S15" s="77">
        <v>1.8</v>
      </c>
      <c r="T15" s="139" t="s">
        <v>545</v>
      </c>
      <c r="U15" s="139" t="s">
        <v>598</v>
      </c>
    </row>
    <row r="16" spans="1:21" ht="86.25" customHeight="1" x14ac:dyDescent="0.2">
      <c r="A16" s="64" t="s">
        <v>107</v>
      </c>
      <c r="B16" s="37" t="s">
        <v>52</v>
      </c>
      <c r="C16" s="34" t="s">
        <v>99</v>
      </c>
      <c r="D16" s="34" t="s">
        <v>100</v>
      </c>
      <c r="E16" s="34" t="s">
        <v>108</v>
      </c>
      <c r="F16" s="32" t="s">
        <v>109</v>
      </c>
      <c r="G16" s="41" t="s">
        <v>110</v>
      </c>
      <c r="H16" s="34" t="s">
        <v>111</v>
      </c>
      <c r="I16" s="36" t="s">
        <v>67</v>
      </c>
      <c r="J16" s="33" t="s">
        <v>59</v>
      </c>
      <c r="K16" s="33" t="s">
        <v>60</v>
      </c>
      <c r="L16" s="65" t="s">
        <v>112</v>
      </c>
      <c r="M16" s="59" t="s">
        <v>599</v>
      </c>
      <c r="N16" s="96">
        <v>1</v>
      </c>
      <c r="O16" s="76">
        <v>6</v>
      </c>
      <c r="P16" s="76">
        <v>24</v>
      </c>
      <c r="Q16" s="77">
        <v>0.25</v>
      </c>
      <c r="R16" s="77">
        <v>0.5</v>
      </c>
      <c r="S16" s="77">
        <v>0.5</v>
      </c>
      <c r="T16" s="139" t="s">
        <v>495</v>
      </c>
      <c r="U16" s="139"/>
    </row>
    <row r="17" spans="1:21" ht="86.25" customHeight="1" x14ac:dyDescent="0.2">
      <c r="A17" s="64" t="s">
        <v>113</v>
      </c>
      <c r="B17" s="37" t="s">
        <v>52</v>
      </c>
      <c r="C17" s="34" t="s">
        <v>99</v>
      </c>
      <c r="D17" s="34" t="s">
        <v>100</v>
      </c>
      <c r="E17" s="34" t="s">
        <v>114</v>
      </c>
      <c r="F17" s="32" t="s">
        <v>109</v>
      </c>
      <c r="G17" s="41" t="s">
        <v>110</v>
      </c>
      <c r="H17" s="34" t="s">
        <v>115</v>
      </c>
      <c r="I17" s="36" t="s">
        <v>67</v>
      </c>
      <c r="J17" s="33" t="s">
        <v>59</v>
      </c>
      <c r="K17" s="33" t="s">
        <v>60</v>
      </c>
      <c r="L17" s="93" t="s">
        <v>116</v>
      </c>
      <c r="M17" s="97" t="s">
        <v>117</v>
      </c>
      <c r="N17" s="96">
        <v>1</v>
      </c>
      <c r="O17" s="76">
        <v>81</v>
      </c>
      <c r="P17" s="76">
        <v>178</v>
      </c>
      <c r="Q17" s="77">
        <v>0.4550561797752809</v>
      </c>
      <c r="R17" s="77">
        <v>0.5</v>
      </c>
      <c r="S17" s="77">
        <v>0.9101123595505618</v>
      </c>
      <c r="T17" s="139" t="s">
        <v>496</v>
      </c>
      <c r="U17" s="139"/>
    </row>
    <row r="18" spans="1:21" ht="86.25" customHeight="1" x14ac:dyDescent="0.2">
      <c r="A18" s="64" t="s">
        <v>118</v>
      </c>
      <c r="B18" s="37" t="s">
        <v>119</v>
      </c>
      <c r="C18" s="34" t="s">
        <v>120</v>
      </c>
      <c r="D18" s="34" t="s">
        <v>121</v>
      </c>
      <c r="E18" s="34" t="s">
        <v>122</v>
      </c>
      <c r="F18" s="32" t="s">
        <v>123</v>
      </c>
      <c r="G18" s="41" t="s">
        <v>124</v>
      </c>
      <c r="H18" s="35" t="s">
        <v>125</v>
      </c>
      <c r="I18" s="36" t="s">
        <v>58</v>
      </c>
      <c r="J18" s="33" t="s">
        <v>126</v>
      </c>
      <c r="K18" s="33" t="s">
        <v>60</v>
      </c>
      <c r="L18" s="67" t="s">
        <v>127</v>
      </c>
      <c r="M18" s="95" t="s">
        <v>546</v>
      </c>
      <c r="N18" s="98">
        <v>444416491400</v>
      </c>
      <c r="O18" s="141">
        <v>337337151440</v>
      </c>
      <c r="P18" s="141">
        <v>444416491400</v>
      </c>
      <c r="Q18" s="77">
        <v>0.75905633109455761</v>
      </c>
      <c r="R18" s="77">
        <v>0.5</v>
      </c>
      <c r="S18" s="77">
        <v>1</v>
      </c>
      <c r="T18" s="139" t="s">
        <v>547</v>
      </c>
      <c r="U18" s="139"/>
    </row>
    <row r="19" spans="1:21" ht="86.25" customHeight="1" x14ac:dyDescent="0.2">
      <c r="A19" s="64" t="s">
        <v>128</v>
      </c>
      <c r="B19" s="38" t="s">
        <v>119</v>
      </c>
      <c r="C19" s="65" t="s">
        <v>129</v>
      </c>
      <c r="D19" s="65" t="s">
        <v>130</v>
      </c>
      <c r="E19" s="65" t="s">
        <v>131</v>
      </c>
      <c r="F19" s="32" t="s">
        <v>71</v>
      </c>
      <c r="G19" s="41" t="s">
        <v>132</v>
      </c>
      <c r="H19" s="35" t="s">
        <v>133</v>
      </c>
      <c r="I19" s="36" t="s">
        <v>67</v>
      </c>
      <c r="J19" s="33" t="s">
        <v>126</v>
      </c>
      <c r="K19" s="33" t="s">
        <v>60</v>
      </c>
      <c r="L19" s="91" t="s">
        <v>134</v>
      </c>
      <c r="M19" s="90" t="s">
        <v>135</v>
      </c>
      <c r="N19" s="47">
        <v>19750000000</v>
      </c>
      <c r="O19" s="141">
        <v>5370246174</v>
      </c>
      <c r="P19" s="141">
        <v>19750000000</v>
      </c>
      <c r="Q19" s="77">
        <v>0.2719111986835443</v>
      </c>
      <c r="R19" s="77">
        <v>0.5</v>
      </c>
      <c r="S19" s="77">
        <v>0.54382239736708859</v>
      </c>
      <c r="T19" s="139" t="s">
        <v>548</v>
      </c>
      <c r="U19" s="139" t="s">
        <v>497</v>
      </c>
    </row>
    <row r="20" spans="1:21" ht="86.25" customHeight="1" x14ac:dyDescent="0.2">
      <c r="A20" s="64" t="s">
        <v>136</v>
      </c>
      <c r="B20" s="38" t="s">
        <v>119</v>
      </c>
      <c r="C20" s="65" t="s">
        <v>129</v>
      </c>
      <c r="D20" s="65" t="s">
        <v>130</v>
      </c>
      <c r="E20" s="65" t="s">
        <v>131</v>
      </c>
      <c r="F20" s="32" t="s">
        <v>71</v>
      </c>
      <c r="G20" s="41" t="s">
        <v>137</v>
      </c>
      <c r="H20" s="35" t="s">
        <v>133</v>
      </c>
      <c r="I20" s="36" t="s">
        <v>67</v>
      </c>
      <c r="J20" s="33" t="s">
        <v>126</v>
      </c>
      <c r="K20" s="33" t="s">
        <v>60</v>
      </c>
      <c r="L20" s="91" t="s">
        <v>134</v>
      </c>
      <c r="M20" s="90" t="s">
        <v>135</v>
      </c>
      <c r="N20" s="47">
        <v>65000000000</v>
      </c>
      <c r="O20" s="141">
        <v>23626812883</v>
      </c>
      <c r="P20" s="141">
        <v>65000000000</v>
      </c>
      <c r="Q20" s="77">
        <v>0.36348942896923075</v>
      </c>
      <c r="R20" s="77">
        <v>0.5</v>
      </c>
      <c r="S20" s="77">
        <v>0.72697885793846151</v>
      </c>
      <c r="T20" s="139"/>
      <c r="U20" s="139"/>
    </row>
    <row r="21" spans="1:21" ht="86.25" customHeight="1" x14ac:dyDescent="0.2">
      <c r="A21" s="64" t="s">
        <v>138</v>
      </c>
      <c r="B21" s="38" t="s">
        <v>119</v>
      </c>
      <c r="C21" s="65" t="s">
        <v>129</v>
      </c>
      <c r="D21" s="65" t="s">
        <v>130</v>
      </c>
      <c r="E21" s="65" t="s">
        <v>131</v>
      </c>
      <c r="F21" s="32" t="s">
        <v>71</v>
      </c>
      <c r="G21" s="41" t="s">
        <v>139</v>
      </c>
      <c r="H21" s="35" t="s">
        <v>133</v>
      </c>
      <c r="I21" s="36" t="s">
        <v>67</v>
      </c>
      <c r="J21" s="33" t="s">
        <v>126</v>
      </c>
      <c r="K21" s="33" t="s">
        <v>60</v>
      </c>
      <c r="L21" s="91" t="s">
        <v>134</v>
      </c>
      <c r="M21" s="90" t="s">
        <v>135</v>
      </c>
      <c r="N21" s="47">
        <v>45000000000</v>
      </c>
      <c r="O21" s="141">
        <v>15186703662</v>
      </c>
      <c r="P21" s="141">
        <v>45000000000</v>
      </c>
      <c r="Q21" s="77">
        <v>0.33748230359999998</v>
      </c>
      <c r="R21" s="77">
        <v>0.5</v>
      </c>
      <c r="S21" s="77">
        <v>0.67496460719999996</v>
      </c>
      <c r="T21" s="139" t="s">
        <v>498</v>
      </c>
      <c r="U21" s="139" t="s">
        <v>607</v>
      </c>
    </row>
    <row r="22" spans="1:21" ht="86.25" customHeight="1" x14ac:dyDescent="0.2">
      <c r="A22" s="64" t="s">
        <v>140</v>
      </c>
      <c r="B22" s="38" t="s">
        <v>119</v>
      </c>
      <c r="C22" s="65" t="s">
        <v>129</v>
      </c>
      <c r="D22" s="65" t="s">
        <v>130</v>
      </c>
      <c r="E22" s="65" t="s">
        <v>131</v>
      </c>
      <c r="F22" s="32" t="s">
        <v>71</v>
      </c>
      <c r="G22" s="41" t="s">
        <v>141</v>
      </c>
      <c r="H22" s="35" t="s">
        <v>133</v>
      </c>
      <c r="I22" s="36" t="s">
        <v>67</v>
      </c>
      <c r="J22" s="33" t="s">
        <v>126</v>
      </c>
      <c r="K22" s="33" t="s">
        <v>60</v>
      </c>
      <c r="L22" s="91" t="s">
        <v>134</v>
      </c>
      <c r="M22" s="90" t="s">
        <v>135</v>
      </c>
      <c r="N22" s="47">
        <v>50250000000</v>
      </c>
      <c r="O22" s="141">
        <v>21407329077</v>
      </c>
      <c r="P22" s="141">
        <v>50250000000</v>
      </c>
      <c r="Q22" s="77">
        <v>0.42601649904477612</v>
      </c>
      <c r="R22" s="77">
        <v>0.5</v>
      </c>
      <c r="S22" s="77">
        <v>0.85203299808955224</v>
      </c>
      <c r="T22" s="139" t="s">
        <v>499</v>
      </c>
      <c r="U22" s="139"/>
    </row>
    <row r="23" spans="1:21" ht="86.25" customHeight="1" x14ac:dyDescent="0.2">
      <c r="A23" s="64" t="s">
        <v>142</v>
      </c>
      <c r="B23" s="38" t="s">
        <v>119</v>
      </c>
      <c r="C23" s="34" t="s">
        <v>129</v>
      </c>
      <c r="D23" s="34" t="s">
        <v>143</v>
      </c>
      <c r="E23" s="34" t="s">
        <v>144</v>
      </c>
      <c r="F23" s="32" t="s">
        <v>55</v>
      </c>
      <c r="G23" s="41" t="s">
        <v>145</v>
      </c>
      <c r="H23" s="51" t="s">
        <v>146</v>
      </c>
      <c r="I23" s="35" t="s">
        <v>58</v>
      </c>
      <c r="J23" s="34" t="s">
        <v>126</v>
      </c>
      <c r="K23" s="34" t="s">
        <v>60</v>
      </c>
      <c r="L23" s="67" t="s">
        <v>147</v>
      </c>
      <c r="M23" s="56" t="s">
        <v>148</v>
      </c>
      <c r="N23" s="42">
        <v>473822000000</v>
      </c>
      <c r="O23" s="141">
        <v>271860000000</v>
      </c>
      <c r="P23" s="141">
        <v>473822000000</v>
      </c>
      <c r="Q23" s="77">
        <v>0.57375976632575099</v>
      </c>
      <c r="R23" s="77">
        <v>0.5</v>
      </c>
      <c r="S23" s="77">
        <v>1</v>
      </c>
      <c r="T23" s="139" t="s">
        <v>549</v>
      </c>
      <c r="U23" s="139" t="s">
        <v>500</v>
      </c>
    </row>
    <row r="24" spans="1:21" ht="86.25" customHeight="1" x14ac:dyDescent="0.2">
      <c r="A24" s="64" t="s">
        <v>149</v>
      </c>
      <c r="B24" s="38" t="s">
        <v>119</v>
      </c>
      <c r="C24" s="34" t="s">
        <v>129</v>
      </c>
      <c r="D24" s="34" t="s">
        <v>143</v>
      </c>
      <c r="E24" s="34" t="s">
        <v>144</v>
      </c>
      <c r="F24" s="32" t="s">
        <v>55</v>
      </c>
      <c r="G24" s="41" t="s">
        <v>145</v>
      </c>
      <c r="H24" s="51" t="s">
        <v>150</v>
      </c>
      <c r="I24" s="35" t="s">
        <v>67</v>
      </c>
      <c r="J24" s="34" t="s">
        <v>59</v>
      </c>
      <c r="K24" s="34" t="s">
        <v>60</v>
      </c>
      <c r="L24" s="67" t="s">
        <v>151</v>
      </c>
      <c r="M24" s="61" t="s">
        <v>152</v>
      </c>
      <c r="N24" s="99">
        <v>1</v>
      </c>
      <c r="O24" s="76">
        <v>6</v>
      </c>
      <c r="P24" s="76">
        <v>10</v>
      </c>
      <c r="Q24" s="77">
        <f>O24/P24</f>
        <v>0.6</v>
      </c>
      <c r="R24" s="77">
        <v>0.5</v>
      </c>
      <c r="S24" s="77">
        <v>3</v>
      </c>
      <c r="T24" s="139" t="s">
        <v>501</v>
      </c>
      <c r="U24" s="139" t="s">
        <v>502</v>
      </c>
    </row>
    <row r="25" spans="1:21" ht="86.25" customHeight="1" x14ac:dyDescent="0.2">
      <c r="A25" s="64" t="s">
        <v>153</v>
      </c>
      <c r="B25" s="37" t="s">
        <v>119</v>
      </c>
      <c r="C25" s="34" t="s">
        <v>129</v>
      </c>
      <c r="D25" s="34" t="s">
        <v>130</v>
      </c>
      <c r="E25" s="34" t="s">
        <v>154</v>
      </c>
      <c r="F25" s="32" t="s">
        <v>155</v>
      </c>
      <c r="G25" s="41" t="s">
        <v>56</v>
      </c>
      <c r="H25" s="34" t="s">
        <v>156</v>
      </c>
      <c r="I25" s="34" t="s">
        <v>58</v>
      </c>
      <c r="J25" s="34" t="s">
        <v>126</v>
      </c>
      <c r="K25" s="34" t="s">
        <v>60</v>
      </c>
      <c r="L25" s="65" t="s">
        <v>157</v>
      </c>
      <c r="M25" s="57" t="s">
        <v>550</v>
      </c>
      <c r="N25" s="100">
        <v>50000000000</v>
      </c>
      <c r="O25" s="141">
        <v>2680643168</v>
      </c>
      <c r="P25" s="141">
        <v>50000000000</v>
      </c>
      <c r="Q25" s="77">
        <v>5.3612863359999999E-2</v>
      </c>
      <c r="R25" s="77">
        <v>0.5</v>
      </c>
      <c r="S25" s="77">
        <v>0.10722572672</v>
      </c>
      <c r="T25" s="139" t="s">
        <v>503</v>
      </c>
      <c r="U25" s="139" t="s">
        <v>551</v>
      </c>
    </row>
    <row r="26" spans="1:21" ht="86.25" customHeight="1" x14ac:dyDescent="0.2">
      <c r="A26" s="64" t="s">
        <v>158</v>
      </c>
      <c r="B26" s="37" t="s">
        <v>119</v>
      </c>
      <c r="C26" s="34" t="s">
        <v>129</v>
      </c>
      <c r="D26" s="34" t="s">
        <v>130</v>
      </c>
      <c r="E26" s="34" t="s">
        <v>159</v>
      </c>
      <c r="F26" s="32" t="s">
        <v>55</v>
      </c>
      <c r="G26" s="41" t="s">
        <v>56</v>
      </c>
      <c r="H26" s="34" t="s">
        <v>160</v>
      </c>
      <c r="I26" s="34" t="s">
        <v>58</v>
      </c>
      <c r="J26" s="34" t="s">
        <v>126</v>
      </c>
      <c r="K26" s="34" t="s">
        <v>60</v>
      </c>
      <c r="L26" s="65" t="s">
        <v>161</v>
      </c>
      <c r="M26" s="57" t="s">
        <v>552</v>
      </c>
      <c r="N26" s="100">
        <v>318382000000</v>
      </c>
      <c r="O26" s="141">
        <v>12679018868</v>
      </c>
      <c r="P26" s="141">
        <v>318382000000</v>
      </c>
      <c r="Q26" s="77">
        <v>3.9823290474964038E-2</v>
      </c>
      <c r="R26" s="77">
        <v>0.5</v>
      </c>
      <c r="S26" s="77">
        <v>7.9646580949928075E-2</v>
      </c>
      <c r="T26" s="139" t="s">
        <v>504</v>
      </c>
      <c r="U26" s="139" t="s">
        <v>553</v>
      </c>
    </row>
    <row r="27" spans="1:21" ht="86.25" customHeight="1" x14ac:dyDescent="0.2">
      <c r="A27" s="64" t="s">
        <v>162</v>
      </c>
      <c r="B27" s="37" t="s">
        <v>119</v>
      </c>
      <c r="C27" s="34" t="s">
        <v>129</v>
      </c>
      <c r="D27" s="34" t="s">
        <v>163</v>
      </c>
      <c r="E27" s="34" t="s">
        <v>164</v>
      </c>
      <c r="F27" s="32" t="s">
        <v>165</v>
      </c>
      <c r="G27" s="41" t="s">
        <v>103</v>
      </c>
      <c r="H27" s="34" t="s">
        <v>166</v>
      </c>
      <c r="I27" s="36" t="s">
        <v>67</v>
      </c>
      <c r="J27" s="33" t="s">
        <v>59</v>
      </c>
      <c r="K27" s="33" t="s">
        <v>60</v>
      </c>
      <c r="L27" s="65" t="s">
        <v>167</v>
      </c>
      <c r="M27" s="60" t="s">
        <v>168</v>
      </c>
      <c r="N27" s="49">
        <v>1</v>
      </c>
      <c r="O27" s="76">
        <v>51.6</v>
      </c>
      <c r="P27" s="76">
        <v>100</v>
      </c>
      <c r="Q27" s="77">
        <v>0.51600000000000001</v>
      </c>
      <c r="R27" s="77">
        <v>0.5</v>
      </c>
      <c r="S27" s="77">
        <v>1</v>
      </c>
      <c r="T27" s="139" t="s">
        <v>600</v>
      </c>
      <c r="U27" s="139"/>
    </row>
    <row r="28" spans="1:21" ht="86.25" customHeight="1" x14ac:dyDescent="0.2">
      <c r="A28" s="64" t="s">
        <v>169</v>
      </c>
      <c r="B28" s="37" t="s">
        <v>119</v>
      </c>
      <c r="C28" s="34" t="s">
        <v>129</v>
      </c>
      <c r="D28" s="34" t="s">
        <v>163</v>
      </c>
      <c r="E28" s="34" t="s">
        <v>164</v>
      </c>
      <c r="F28" s="32" t="s">
        <v>165</v>
      </c>
      <c r="G28" s="41" t="s">
        <v>103</v>
      </c>
      <c r="H28" s="34" t="s">
        <v>170</v>
      </c>
      <c r="I28" s="36" t="s">
        <v>67</v>
      </c>
      <c r="J28" s="33" t="s">
        <v>59</v>
      </c>
      <c r="K28" s="33" t="s">
        <v>60</v>
      </c>
      <c r="L28" s="65" t="s">
        <v>601</v>
      </c>
      <c r="M28" s="94" t="s">
        <v>171</v>
      </c>
      <c r="N28" s="49">
        <v>1</v>
      </c>
      <c r="O28" s="76">
        <v>97</v>
      </c>
      <c r="P28" s="76">
        <v>100</v>
      </c>
      <c r="Q28" s="77">
        <v>0.97</v>
      </c>
      <c r="R28" s="77">
        <v>0.5</v>
      </c>
      <c r="S28" s="77">
        <v>1</v>
      </c>
      <c r="T28" s="139" t="s">
        <v>602</v>
      </c>
      <c r="U28" s="139"/>
    </row>
    <row r="29" spans="1:21" ht="86.25" customHeight="1" x14ac:dyDescent="0.2">
      <c r="A29" s="64" t="s">
        <v>172</v>
      </c>
      <c r="B29" s="38" t="s">
        <v>119</v>
      </c>
      <c r="C29" s="34" t="s">
        <v>129</v>
      </c>
      <c r="D29" s="34" t="s">
        <v>143</v>
      </c>
      <c r="E29" s="34" t="s">
        <v>173</v>
      </c>
      <c r="F29" s="32" t="s">
        <v>55</v>
      </c>
      <c r="G29" s="41" t="s">
        <v>174</v>
      </c>
      <c r="H29" s="35" t="s">
        <v>554</v>
      </c>
      <c r="I29" s="36" t="s">
        <v>58</v>
      </c>
      <c r="J29" s="33" t="s">
        <v>126</v>
      </c>
      <c r="K29" s="33" t="s">
        <v>60</v>
      </c>
      <c r="L29" s="67" t="s">
        <v>175</v>
      </c>
      <c r="M29" s="101" t="s">
        <v>176</v>
      </c>
      <c r="N29" s="102">
        <v>30000000000</v>
      </c>
      <c r="O29" s="78">
        <v>34675821991</v>
      </c>
      <c r="P29" s="78">
        <v>30000000000</v>
      </c>
      <c r="Q29" s="77">
        <f>O29/P29</f>
        <v>1.1558607330333333</v>
      </c>
      <c r="R29" s="77">
        <v>0.5</v>
      </c>
      <c r="S29" s="77">
        <v>0</v>
      </c>
      <c r="T29" s="79" t="s">
        <v>555</v>
      </c>
      <c r="U29" s="79" t="s">
        <v>603</v>
      </c>
    </row>
    <row r="30" spans="1:21" ht="86.25" customHeight="1" x14ac:dyDescent="0.2">
      <c r="A30" s="64" t="s">
        <v>177</v>
      </c>
      <c r="B30" s="38" t="s">
        <v>119</v>
      </c>
      <c r="C30" s="34" t="s">
        <v>129</v>
      </c>
      <c r="D30" s="34" t="s">
        <v>143</v>
      </c>
      <c r="E30" s="34" t="s">
        <v>178</v>
      </c>
      <c r="F30" s="32" t="s">
        <v>55</v>
      </c>
      <c r="G30" s="41" t="s">
        <v>174</v>
      </c>
      <c r="H30" s="35" t="s">
        <v>604</v>
      </c>
      <c r="I30" s="36" t="s">
        <v>58</v>
      </c>
      <c r="J30" s="33" t="s">
        <v>126</v>
      </c>
      <c r="K30" s="33" t="s">
        <v>60</v>
      </c>
      <c r="L30" s="91" t="s">
        <v>179</v>
      </c>
      <c r="M30" s="103" t="s">
        <v>180</v>
      </c>
      <c r="N30" s="102">
        <v>20000000000</v>
      </c>
      <c r="O30" s="196">
        <v>0</v>
      </c>
      <c r="P30" s="78">
        <v>20000000000</v>
      </c>
      <c r="Q30" s="77">
        <v>0</v>
      </c>
      <c r="R30" s="77">
        <v>0.5</v>
      </c>
      <c r="S30" s="77">
        <v>0</v>
      </c>
      <c r="T30" s="79" t="s">
        <v>605</v>
      </c>
      <c r="U30" s="79" t="s">
        <v>556</v>
      </c>
    </row>
    <row r="31" spans="1:21" ht="86.25" customHeight="1" x14ac:dyDescent="0.2">
      <c r="A31" s="64" t="s">
        <v>181</v>
      </c>
      <c r="B31" s="37" t="s">
        <v>119</v>
      </c>
      <c r="C31" s="34" t="s">
        <v>129</v>
      </c>
      <c r="D31" s="34" t="s">
        <v>182</v>
      </c>
      <c r="E31" s="88" t="s">
        <v>183</v>
      </c>
      <c r="F31" s="32" t="s">
        <v>123</v>
      </c>
      <c r="G31" s="41" t="s">
        <v>124</v>
      </c>
      <c r="H31" s="35" t="s">
        <v>184</v>
      </c>
      <c r="I31" s="34" t="s">
        <v>58</v>
      </c>
      <c r="J31" s="34" t="s">
        <v>126</v>
      </c>
      <c r="K31" s="34" t="s">
        <v>60</v>
      </c>
      <c r="L31" s="67" t="s">
        <v>185</v>
      </c>
      <c r="M31" s="104" t="s">
        <v>557</v>
      </c>
      <c r="N31" s="98">
        <v>60000000000</v>
      </c>
      <c r="O31" s="141">
        <v>37511654153.709999</v>
      </c>
      <c r="P31" s="141">
        <v>60000000000</v>
      </c>
      <c r="Q31" s="77">
        <v>0.62519423589516665</v>
      </c>
      <c r="R31" s="77">
        <v>0.5</v>
      </c>
      <c r="S31" s="77">
        <v>1</v>
      </c>
      <c r="T31" s="139" t="s">
        <v>505</v>
      </c>
      <c r="U31" s="139" t="s">
        <v>506</v>
      </c>
    </row>
    <row r="32" spans="1:21" ht="86.25" customHeight="1" x14ac:dyDescent="0.2">
      <c r="A32" s="64" t="s">
        <v>186</v>
      </c>
      <c r="B32" s="38" t="s">
        <v>119</v>
      </c>
      <c r="C32" s="65" t="s">
        <v>129</v>
      </c>
      <c r="D32" s="34" t="s">
        <v>143</v>
      </c>
      <c r="E32" s="34" t="s">
        <v>187</v>
      </c>
      <c r="F32" s="32" t="s">
        <v>55</v>
      </c>
      <c r="G32" s="41" t="s">
        <v>82</v>
      </c>
      <c r="H32" s="35" t="s">
        <v>188</v>
      </c>
      <c r="I32" s="36" t="s">
        <v>58</v>
      </c>
      <c r="J32" s="33" t="s">
        <v>126</v>
      </c>
      <c r="K32" s="33" t="s">
        <v>60</v>
      </c>
      <c r="L32" s="91" t="s">
        <v>189</v>
      </c>
      <c r="M32" s="103" t="s">
        <v>190</v>
      </c>
      <c r="N32" s="47">
        <v>13663000000</v>
      </c>
      <c r="O32" s="141">
        <v>3110989120</v>
      </c>
      <c r="P32" s="141">
        <v>13663000000</v>
      </c>
      <c r="Q32" s="77">
        <v>0.22769443899582814</v>
      </c>
      <c r="R32" s="77">
        <v>0.5</v>
      </c>
      <c r="S32" s="77">
        <v>0.45538887799165628</v>
      </c>
      <c r="T32" s="139" t="s">
        <v>558</v>
      </c>
      <c r="U32" s="139" t="s">
        <v>559</v>
      </c>
    </row>
    <row r="33" spans="1:21" ht="86.25" customHeight="1" x14ac:dyDescent="0.2">
      <c r="A33" s="64" t="s">
        <v>191</v>
      </c>
      <c r="B33" s="38" t="s">
        <v>119</v>
      </c>
      <c r="C33" s="65" t="s">
        <v>129</v>
      </c>
      <c r="D33" s="65" t="s">
        <v>130</v>
      </c>
      <c r="E33" s="65" t="s">
        <v>192</v>
      </c>
      <c r="F33" s="32" t="s">
        <v>55</v>
      </c>
      <c r="G33" s="41" t="s">
        <v>82</v>
      </c>
      <c r="H33" s="35" t="s">
        <v>193</v>
      </c>
      <c r="I33" s="36" t="s">
        <v>58</v>
      </c>
      <c r="J33" s="33" t="s">
        <v>126</v>
      </c>
      <c r="K33" s="33" t="s">
        <v>60</v>
      </c>
      <c r="L33" s="91" t="s">
        <v>194</v>
      </c>
      <c r="M33" s="90" t="s">
        <v>195</v>
      </c>
      <c r="N33" s="47">
        <v>3000000000</v>
      </c>
      <c r="O33" s="141">
        <v>0</v>
      </c>
      <c r="P33" s="141">
        <v>3000000000</v>
      </c>
      <c r="Q33" s="77">
        <v>0</v>
      </c>
      <c r="R33" s="77">
        <v>0.5</v>
      </c>
      <c r="S33" s="77">
        <v>0</v>
      </c>
      <c r="T33" s="139" t="s">
        <v>507</v>
      </c>
      <c r="U33" s="139" t="s">
        <v>560</v>
      </c>
    </row>
    <row r="34" spans="1:21" ht="86.25" customHeight="1" x14ac:dyDescent="0.2">
      <c r="A34" s="64" t="s">
        <v>196</v>
      </c>
      <c r="B34" s="38" t="s">
        <v>119</v>
      </c>
      <c r="C34" s="65" t="s">
        <v>129</v>
      </c>
      <c r="D34" s="65" t="s">
        <v>163</v>
      </c>
      <c r="E34" s="65" t="s">
        <v>197</v>
      </c>
      <c r="F34" s="32" t="s">
        <v>81</v>
      </c>
      <c r="G34" s="41" t="s">
        <v>82</v>
      </c>
      <c r="H34" s="35" t="s">
        <v>198</v>
      </c>
      <c r="I34" s="36" t="s">
        <v>67</v>
      </c>
      <c r="J34" s="33" t="s">
        <v>126</v>
      </c>
      <c r="K34" s="33" t="s">
        <v>60</v>
      </c>
      <c r="L34" s="91" t="s">
        <v>199</v>
      </c>
      <c r="M34" s="90" t="s">
        <v>200</v>
      </c>
      <c r="N34" s="47">
        <v>1000000000</v>
      </c>
      <c r="O34" s="141">
        <v>48585842.408602148</v>
      </c>
      <c r="P34" s="141">
        <v>1000000000</v>
      </c>
      <c r="Q34" s="77">
        <v>4.8585842408602149E-2</v>
      </c>
      <c r="R34" s="77">
        <v>0.5</v>
      </c>
      <c r="S34" s="77">
        <v>9.7171684817204299E-2</v>
      </c>
      <c r="T34" s="139" t="s">
        <v>561</v>
      </c>
      <c r="U34" s="139" t="s">
        <v>562</v>
      </c>
    </row>
    <row r="35" spans="1:21" ht="86.25" customHeight="1" x14ac:dyDescent="0.2">
      <c r="A35" s="64" t="s">
        <v>201</v>
      </c>
      <c r="B35" s="38" t="s">
        <v>119</v>
      </c>
      <c r="C35" s="65" t="s">
        <v>129</v>
      </c>
      <c r="D35" s="65" t="s">
        <v>163</v>
      </c>
      <c r="E35" s="65" t="s">
        <v>202</v>
      </c>
      <c r="F35" s="32" t="s">
        <v>55</v>
      </c>
      <c r="G35" s="41" t="s">
        <v>82</v>
      </c>
      <c r="H35" s="35" t="s">
        <v>203</v>
      </c>
      <c r="I35" s="36" t="s">
        <v>67</v>
      </c>
      <c r="J35" s="33" t="s">
        <v>59</v>
      </c>
      <c r="K35" s="33" t="s">
        <v>60</v>
      </c>
      <c r="L35" s="91" t="s">
        <v>204</v>
      </c>
      <c r="M35" s="90" t="s">
        <v>205</v>
      </c>
      <c r="N35" s="92">
        <v>100</v>
      </c>
      <c r="O35" s="76">
        <v>1</v>
      </c>
      <c r="P35" s="76">
        <v>100</v>
      </c>
      <c r="Q35" s="77">
        <v>0.01</v>
      </c>
      <c r="R35" s="77">
        <v>0.5</v>
      </c>
      <c r="S35" s="77">
        <v>0.02</v>
      </c>
      <c r="T35" s="139" t="s">
        <v>563</v>
      </c>
      <c r="U35" s="139" t="s">
        <v>564</v>
      </c>
    </row>
    <row r="36" spans="1:21" ht="86.25" customHeight="1" x14ac:dyDescent="0.2">
      <c r="A36" s="64" t="s">
        <v>206</v>
      </c>
      <c r="B36" s="38" t="s">
        <v>119</v>
      </c>
      <c r="C36" s="65" t="s">
        <v>129</v>
      </c>
      <c r="D36" s="65" t="s">
        <v>163</v>
      </c>
      <c r="E36" s="65" t="s">
        <v>207</v>
      </c>
      <c r="F36" s="32" t="s">
        <v>55</v>
      </c>
      <c r="G36" s="41" t="s">
        <v>82</v>
      </c>
      <c r="H36" s="35" t="s">
        <v>208</v>
      </c>
      <c r="I36" s="36" t="s">
        <v>67</v>
      </c>
      <c r="J36" s="33" t="s">
        <v>59</v>
      </c>
      <c r="K36" s="33" t="s">
        <v>60</v>
      </c>
      <c r="L36" s="91" t="s">
        <v>209</v>
      </c>
      <c r="M36" s="90" t="s">
        <v>210</v>
      </c>
      <c r="N36" s="92">
        <v>40</v>
      </c>
      <c r="O36" s="76">
        <v>5</v>
      </c>
      <c r="P36" s="76">
        <v>40</v>
      </c>
      <c r="Q36" s="77">
        <v>0.125</v>
      </c>
      <c r="R36" s="77">
        <v>0.5</v>
      </c>
      <c r="S36" s="77">
        <v>0.25</v>
      </c>
      <c r="T36" s="139" t="s">
        <v>565</v>
      </c>
      <c r="U36" s="139" t="s">
        <v>566</v>
      </c>
    </row>
    <row r="37" spans="1:21" ht="86.25" customHeight="1" x14ac:dyDescent="0.2">
      <c r="A37" s="64" t="s">
        <v>211</v>
      </c>
      <c r="B37" s="37" t="s">
        <v>119</v>
      </c>
      <c r="C37" s="34" t="s">
        <v>129</v>
      </c>
      <c r="D37" s="34" t="s">
        <v>163</v>
      </c>
      <c r="E37" s="34" t="s">
        <v>212</v>
      </c>
      <c r="F37" s="32" t="s">
        <v>123</v>
      </c>
      <c r="G37" s="41" t="s">
        <v>110</v>
      </c>
      <c r="H37" s="34" t="s">
        <v>213</v>
      </c>
      <c r="I37" s="36" t="s">
        <v>67</v>
      </c>
      <c r="J37" s="33" t="s">
        <v>59</v>
      </c>
      <c r="K37" s="33" t="s">
        <v>60</v>
      </c>
      <c r="L37" s="93" t="s">
        <v>214</v>
      </c>
      <c r="M37" s="97" t="s">
        <v>567</v>
      </c>
      <c r="N37" s="96">
        <v>1</v>
      </c>
      <c r="O37" s="76">
        <v>11</v>
      </c>
      <c r="P37" s="76">
        <v>31</v>
      </c>
      <c r="Q37" s="77">
        <v>0.35483870967741937</v>
      </c>
      <c r="R37" s="77">
        <v>0.5</v>
      </c>
      <c r="S37" s="77">
        <v>0.70967741935483875</v>
      </c>
      <c r="T37" s="139" t="s">
        <v>508</v>
      </c>
      <c r="U37" s="139"/>
    </row>
    <row r="38" spans="1:21" ht="86.25" customHeight="1" x14ac:dyDescent="0.2">
      <c r="A38" s="64" t="s">
        <v>215</v>
      </c>
      <c r="B38" s="105" t="s">
        <v>119</v>
      </c>
      <c r="C38" s="88" t="s">
        <v>216</v>
      </c>
      <c r="D38" s="34" t="s">
        <v>217</v>
      </c>
      <c r="E38" s="88" t="s">
        <v>218</v>
      </c>
      <c r="F38" s="106" t="s">
        <v>219</v>
      </c>
      <c r="G38" s="107" t="s">
        <v>220</v>
      </c>
      <c r="H38" s="106" t="s">
        <v>221</v>
      </c>
      <c r="I38" s="34" t="s">
        <v>67</v>
      </c>
      <c r="J38" s="34" t="s">
        <v>126</v>
      </c>
      <c r="K38" s="33" t="s">
        <v>60</v>
      </c>
      <c r="L38" s="65" t="s">
        <v>222</v>
      </c>
      <c r="M38" s="58" t="s">
        <v>223</v>
      </c>
      <c r="N38" s="108">
        <v>2000000000</v>
      </c>
      <c r="O38" s="76">
        <v>6</v>
      </c>
      <c r="P38" s="76">
        <v>24</v>
      </c>
      <c r="Q38" s="77">
        <v>0.25</v>
      </c>
      <c r="R38" s="77">
        <v>0.5</v>
      </c>
      <c r="S38" s="77">
        <v>0.5</v>
      </c>
      <c r="T38" s="139" t="s">
        <v>495</v>
      </c>
      <c r="U38" s="139"/>
    </row>
    <row r="39" spans="1:21" ht="86.25" customHeight="1" x14ac:dyDescent="0.2">
      <c r="A39" s="64" t="s">
        <v>224</v>
      </c>
      <c r="B39" s="37" t="s">
        <v>119</v>
      </c>
      <c r="C39" s="34" t="s">
        <v>216</v>
      </c>
      <c r="D39" s="34" t="s">
        <v>217</v>
      </c>
      <c r="E39" s="34" t="s">
        <v>225</v>
      </c>
      <c r="F39" s="32" t="s">
        <v>71</v>
      </c>
      <c r="G39" s="41" t="s">
        <v>124</v>
      </c>
      <c r="H39" s="34" t="s">
        <v>226</v>
      </c>
      <c r="I39" s="36" t="s">
        <v>67</v>
      </c>
      <c r="J39" s="34" t="s">
        <v>59</v>
      </c>
      <c r="K39" s="34" t="s">
        <v>60</v>
      </c>
      <c r="L39" s="65" t="s">
        <v>227</v>
      </c>
      <c r="M39" s="109" t="s">
        <v>228</v>
      </c>
      <c r="N39" s="49">
        <v>0.3</v>
      </c>
      <c r="O39" s="141">
        <v>5919314254</v>
      </c>
      <c r="P39" s="141">
        <v>92122609372</v>
      </c>
      <c r="Q39" s="77">
        <v>6.4254739356081822E-2</v>
      </c>
      <c r="R39" s="77">
        <v>0.5</v>
      </c>
      <c r="S39" s="77">
        <v>0.12850947871216364</v>
      </c>
      <c r="T39" s="139" t="s">
        <v>509</v>
      </c>
      <c r="U39" s="139" t="s">
        <v>510</v>
      </c>
    </row>
    <row r="40" spans="1:21" ht="86.25" customHeight="1" x14ac:dyDescent="0.2">
      <c r="A40" s="64" t="s">
        <v>229</v>
      </c>
      <c r="B40" s="37" t="s">
        <v>119</v>
      </c>
      <c r="C40" s="34" t="s">
        <v>216</v>
      </c>
      <c r="D40" s="34" t="s">
        <v>217</v>
      </c>
      <c r="E40" s="32" t="s">
        <v>230</v>
      </c>
      <c r="F40" s="32" t="s">
        <v>71</v>
      </c>
      <c r="G40" s="41" t="s">
        <v>124</v>
      </c>
      <c r="H40" s="37" t="s">
        <v>231</v>
      </c>
      <c r="I40" s="36" t="s">
        <v>58</v>
      </c>
      <c r="J40" s="34" t="s">
        <v>126</v>
      </c>
      <c r="K40" s="34" t="s">
        <v>232</v>
      </c>
      <c r="L40" s="66" t="s">
        <v>233</v>
      </c>
      <c r="M40" s="109" t="s">
        <v>234</v>
      </c>
      <c r="N40" s="110">
        <v>0.9</v>
      </c>
      <c r="O40" s="76">
        <v>67</v>
      </c>
      <c r="P40" s="76">
        <v>110</v>
      </c>
      <c r="Q40" s="77">
        <v>0.3383838383838384</v>
      </c>
      <c r="R40" s="77">
        <v>0.5</v>
      </c>
      <c r="S40" s="77">
        <v>0.6767676767676768</v>
      </c>
      <c r="T40" s="139" t="s">
        <v>511</v>
      </c>
      <c r="U40" s="139" t="s">
        <v>512</v>
      </c>
    </row>
    <row r="41" spans="1:21" ht="86.25" customHeight="1" x14ac:dyDescent="0.2">
      <c r="A41" s="64" t="s">
        <v>235</v>
      </c>
      <c r="B41" s="37" t="s">
        <v>119</v>
      </c>
      <c r="C41" s="34" t="s">
        <v>216</v>
      </c>
      <c r="D41" s="34" t="s">
        <v>217</v>
      </c>
      <c r="E41" s="34" t="s">
        <v>236</v>
      </c>
      <c r="F41" s="32" t="s">
        <v>71</v>
      </c>
      <c r="G41" s="41" t="s">
        <v>124</v>
      </c>
      <c r="H41" s="35" t="s">
        <v>237</v>
      </c>
      <c r="I41" s="36" t="s">
        <v>67</v>
      </c>
      <c r="J41" s="33" t="s">
        <v>59</v>
      </c>
      <c r="K41" s="33" t="s">
        <v>232</v>
      </c>
      <c r="L41" s="67" t="s">
        <v>238</v>
      </c>
      <c r="M41" s="109" t="s">
        <v>568</v>
      </c>
      <c r="N41" s="49">
        <v>0.2</v>
      </c>
      <c r="O41" s="141">
        <v>615298289</v>
      </c>
      <c r="P41" s="141">
        <v>2016751530</v>
      </c>
      <c r="Q41" s="77">
        <v>0.7627343773479125</v>
      </c>
      <c r="R41" s="77">
        <v>0.5</v>
      </c>
      <c r="S41" s="77">
        <v>1.525468754695825</v>
      </c>
      <c r="T41" s="139" t="s">
        <v>513</v>
      </c>
      <c r="U41" s="139" t="s">
        <v>514</v>
      </c>
    </row>
    <row r="42" spans="1:21" ht="86.25" customHeight="1" x14ac:dyDescent="0.2">
      <c r="A42" s="64" t="s">
        <v>239</v>
      </c>
      <c r="B42" s="38" t="s">
        <v>240</v>
      </c>
      <c r="C42" s="65" t="s">
        <v>241</v>
      </c>
      <c r="D42" s="65" t="s">
        <v>242</v>
      </c>
      <c r="E42" s="65" t="s">
        <v>243</v>
      </c>
      <c r="F42" s="32" t="s">
        <v>244</v>
      </c>
      <c r="G42" s="41" t="s">
        <v>132</v>
      </c>
      <c r="H42" s="35" t="s">
        <v>245</v>
      </c>
      <c r="I42" s="36" t="s">
        <v>58</v>
      </c>
      <c r="J42" s="33" t="s">
        <v>59</v>
      </c>
      <c r="K42" s="33" t="s">
        <v>60</v>
      </c>
      <c r="L42" s="91" t="s">
        <v>246</v>
      </c>
      <c r="M42" s="90" t="s">
        <v>247</v>
      </c>
      <c r="N42" s="92">
        <v>2</v>
      </c>
      <c r="O42" s="76">
        <v>1</v>
      </c>
      <c r="P42" s="76">
        <v>2</v>
      </c>
      <c r="Q42" s="77">
        <v>0.5</v>
      </c>
      <c r="R42" s="77">
        <v>0.5</v>
      </c>
      <c r="S42" s="77">
        <v>1</v>
      </c>
      <c r="T42" s="139" t="s">
        <v>515</v>
      </c>
      <c r="U42" s="139"/>
    </row>
    <row r="43" spans="1:21" ht="86.25" customHeight="1" x14ac:dyDescent="0.2">
      <c r="A43" s="64" t="s">
        <v>248</v>
      </c>
      <c r="B43" s="38" t="s">
        <v>240</v>
      </c>
      <c r="C43" s="65" t="s">
        <v>241</v>
      </c>
      <c r="D43" s="65" t="s">
        <v>242</v>
      </c>
      <c r="E43" s="65" t="s">
        <v>243</v>
      </c>
      <c r="F43" s="32" t="s">
        <v>244</v>
      </c>
      <c r="G43" s="41" t="s">
        <v>137</v>
      </c>
      <c r="H43" s="35" t="s">
        <v>245</v>
      </c>
      <c r="I43" s="36" t="s">
        <v>58</v>
      </c>
      <c r="J43" s="33" t="s">
        <v>59</v>
      </c>
      <c r="K43" s="33" t="s">
        <v>60</v>
      </c>
      <c r="L43" s="91" t="s">
        <v>246</v>
      </c>
      <c r="M43" s="90" t="s">
        <v>247</v>
      </c>
      <c r="N43" s="92">
        <v>2</v>
      </c>
      <c r="O43" s="76">
        <v>2</v>
      </c>
      <c r="P43" s="76">
        <v>2</v>
      </c>
      <c r="Q43" s="77">
        <v>1</v>
      </c>
      <c r="R43" s="77">
        <v>0.5</v>
      </c>
      <c r="S43" s="77">
        <v>1</v>
      </c>
      <c r="T43" s="139" t="s">
        <v>516</v>
      </c>
      <c r="U43" s="139"/>
    </row>
    <row r="44" spans="1:21" ht="86.25" customHeight="1" x14ac:dyDescent="0.2">
      <c r="A44" s="64" t="s">
        <v>249</v>
      </c>
      <c r="B44" s="38" t="s">
        <v>240</v>
      </c>
      <c r="C44" s="65" t="s">
        <v>241</v>
      </c>
      <c r="D44" s="65" t="s">
        <v>242</v>
      </c>
      <c r="E44" s="65" t="s">
        <v>243</v>
      </c>
      <c r="F44" s="32" t="s">
        <v>244</v>
      </c>
      <c r="G44" s="41" t="s">
        <v>139</v>
      </c>
      <c r="H44" s="35" t="s">
        <v>245</v>
      </c>
      <c r="I44" s="36" t="s">
        <v>58</v>
      </c>
      <c r="J44" s="33" t="s">
        <v>59</v>
      </c>
      <c r="K44" s="33" t="s">
        <v>60</v>
      </c>
      <c r="L44" s="91" t="s">
        <v>246</v>
      </c>
      <c r="M44" s="90" t="s">
        <v>247</v>
      </c>
      <c r="N44" s="92">
        <v>2</v>
      </c>
      <c r="O44" s="76">
        <v>1</v>
      </c>
      <c r="P44" s="76">
        <v>2</v>
      </c>
      <c r="Q44" s="77">
        <v>0.5</v>
      </c>
      <c r="R44" s="77">
        <v>0.5</v>
      </c>
      <c r="S44" s="77">
        <v>1</v>
      </c>
      <c r="T44" s="139" t="s">
        <v>569</v>
      </c>
      <c r="U44" s="139"/>
    </row>
    <row r="45" spans="1:21" ht="86.25" customHeight="1" x14ac:dyDescent="0.2">
      <c r="A45" s="64" t="s">
        <v>250</v>
      </c>
      <c r="B45" s="38" t="s">
        <v>240</v>
      </c>
      <c r="C45" s="65" t="s">
        <v>241</v>
      </c>
      <c r="D45" s="65" t="s">
        <v>242</v>
      </c>
      <c r="E45" s="65" t="s">
        <v>243</v>
      </c>
      <c r="F45" s="32" t="s">
        <v>244</v>
      </c>
      <c r="G45" s="41" t="s">
        <v>141</v>
      </c>
      <c r="H45" s="35" t="s">
        <v>245</v>
      </c>
      <c r="I45" s="36" t="s">
        <v>58</v>
      </c>
      <c r="J45" s="33" t="s">
        <v>59</v>
      </c>
      <c r="K45" s="33" t="s">
        <v>60</v>
      </c>
      <c r="L45" s="91" t="s">
        <v>246</v>
      </c>
      <c r="M45" s="90" t="s">
        <v>247</v>
      </c>
      <c r="N45" s="92">
        <v>2</v>
      </c>
      <c r="O45" s="76">
        <v>0</v>
      </c>
      <c r="P45" s="76">
        <v>2</v>
      </c>
      <c r="Q45" s="77">
        <v>0</v>
      </c>
      <c r="R45" s="77">
        <v>0.5</v>
      </c>
      <c r="S45" s="77">
        <v>0</v>
      </c>
      <c r="T45" s="139" t="s">
        <v>517</v>
      </c>
      <c r="U45" s="139" t="s">
        <v>517</v>
      </c>
    </row>
    <row r="46" spans="1:21" ht="86.25" customHeight="1" x14ac:dyDescent="0.2">
      <c r="A46" s="64" t="s">
        <v>251</v>
      </c>
      <c r="B46" s="37" t="s">
        <v>240</v>
      </c>
      <c r="C46" s="34" t="s">
        <v>241</v>
      </c>
      <c r="D46" s="34" t="s">
        <v>242</v>
      </c>
      <c r="E46" s="65" t="s">
        <v>252</v>
      </c>
      <c r="F46" s="32" t="s">
        <v>244</v>
      </c>
      <c r="G46" s="41" t="s">
        <v>253</v>
      </c>
      <c r="H46" s="35" t="s">
        <v>254</v>
      </c>
      <c r="I46" s="36" t="s">
        <v>58</v>
      </c>
      <c r="J46" s="34" t="s">
        <v>59</v>
      </c>
      <c r="K46" s="33" t="s">
        <v>60</v>
      </c>
      <c r="L46" s="111" t="s">
        <v>255</v>
      </c>
      <c r="M46" s="130" t="s">
        <v>256</v>
      </c>
      <c r="N46" s="112">
        <v>4</v>
      </c>
      <c r="O46" s="76">
        <v>2</v>
      </c>
      <c r="P46" s="76">
        <v>4</v>
      </c>
      <c r="Q46" s="77">
        <v>0.5</v>
      </c>
      <c r="R46" s="77">
        <v>0.5</v>
      </c>
      <c r="S46" s="77">
        <v>1</v>
      </c>
      <c r="T46" s="139" t="s">
        <v>518</v>
      </c>
      <c r="U46" s="139"/>
    </row>
    <row r="47" spans="1:21" ht="86.25" customHeight="1" x14ac:dyDescent="0.2">
      <c r="A47" s="64" t="s">
        <v>257</v>
      </c>
      <c r="B47" s="37" t="s">
        <v>240</v>
      </c>
      <c r="C47" s="34" t="s">
        <v>241</v>
      </c>
      <c r="D47" s="34" t="s">
        <v>258</v>
      </c>
      <c r="E47" s="34" t="s">
        <v>259</v>
      </c>
      <c r="F47" s="32" t="s">
        <v>244</v>
      </c>
      <c r="G47" s="41" t="s">
        <v>253</v>
      </c>
      <c r="H47" s="37" t="s">
        <v>260</v>
      </c>
      <c r="I47" s="36" t="s">
        <v>58</v>
      </c>
      <c r="J47" s="34" t="s">
        <v>59</v>
      </c>
      <c r="K47" s="33" t="s">
        <v>60</v>
      </c>
      <c r="L47" s="111" t="s">
        <v>261</v>
      </c>
      <c r="M47" s="131" t="s">
        <v>570</v>
      </c>
      <c r="N47" s="112">
        <v>4</v>
      </c>
      <c r="O47" s="76">
        <v>2</v>
      </c>
      <c r="P47" s="76">
        <v>4</v>
      </c>
      <c r="Q47" s="77">
        <v>0.5</v>
      </c>
      <c r="R47" s="77">
        <v>0.5</v>
      </c>
      <c r="S47" s="77">
        <v>1</v>
      </c>
      <c r="T47" s="139" t="s">
        <v>519</v>
      </c>
      <c r="U47" s="139"/>
    </row>
    <row r="48" spans="1:21" ht="86.25" customHeight="1" x14ac:dyDescent="0.2">
      <c r="A48" s="64" t="s">
        <v>262</v>
      </c>
      <c r="B48" s="37" t="s">
        <v>240</v>
      </c>
      <c r="C48" s="34" t="s">
        <v>263</v>
      </c>
      <c r="D48" s="34" t="s">
        <v>264</v>
      </c>
      <c r="E48" s="35" t="s">
        <v>265</v>
      </c>
      <c r="F48" s="32" t="s">
        <v>266</v>
      </c>
      <c r="G48" s="41" t="s">
        <v>103</v>
      </c>
      <c r="H48" s="35" t="s">
        <v>571</v>
      </c>
      <c r="I48" s="36" t="s">
        <v>67</v>
      </c>
      <c r="J48" s="33" t="s">
        <v>59</v>
      </c>
      <c r="K48" s="33" t="s">
        <v>60</v>
      </c>
      <c r="L48" s="67" t="s">
        <v>267</v>
      </c>
      <c r="M48" s="60" t="s">
        <v>572</v>
      </c>
      <c r="N48" s="48">
        <v>5</v>
      </c>
      <c r="O48" s="76">
        <v>5</v>
      </c>
      <c r="P48" s="76">
        <v>5</v>
      </c>
      <c r="Q48" s="77">
        <v>1</v>
      </c>
      <c r="R48" s="77">
        <v>0.5</v>
      </c>
      <c r="S48" s="77">
        <v>1</v>
      </c>
      <c r="T48" s="139" t="s">
        <v>573</v>
      </c>
      <c r="U48" s="139"/>
    </row>
    <row r="49" spans="1:21" ht="86.25" customHeight="1" x14ac:dyDescent="0.2">
      <c r="A49" s="64" t="s">
        <v>268</v>
      </c>
      <c r="B49" s="37" t="s">
        <v>240</v>
      </c>
      <c r="C49" s="34" t="s">
        <v>269</v>
      </c>
      <c r="D49" s="34" t="s">
        <v>258</v>
      </c>
      <c r="E49" s="65" t="s">
        <v>270</v>
      </c>
      <c r="F49" s="32" t="s">
        <v>244</v>
      </c>
      <c r="G49" s="41" t="s">
        <v>253</v>
      </c>
      <c r="H49" s="34" t="s">
        <v>271</v>
      </c>
      <c r="I49" s="36" t="s">
        <v>58</v>
      </c>
      <c r="J49" s="33" t="s">
        <v>59</v>
      </c>
      <c r="K49" s="33" t="s">
        <v>60</v>
      </c>
      <c r="L49" s="65" t="s">
        <v>272</v>
      </c>
      <c r="M49" s="113" t="s">
        <v>273</v>
      </c>
      <c r="N49" s="110">
        <v>1</v>
      </c>
      <c r="O49" s="76">
        <v>4</v>
      </c>
      <c r="P49" s="76">
        <v>6</v>
      </c>
      <c r="Q49" s="77">
        <v>0.66666666666666663</v>
      </c>
      <c r="R49" s="77">
        <v>0.5</v>
      </c>
      <c r="S49" s="77">
        <v>1</v>
      </c>
      <c r="T49" s="139" t="s">
        <v>520</v>
      </c>
      <c r="U49" s="139"/>
    </row>
    <row r="50" spans="1:21" ht="86.25" customHeight="1" x14ac:dyDescent="0.2">
      <c r="A50" s="64" t="s">
        <v>274</v>
      </c>
      <c r="B50" s="37" t="s">
        <v>240</v>
      </c>
      <c r="C50" s="34" t="s">
        <v>269</v>
      </c>
      <c r="D50" s="34" t="s">
        <v>275</v>
      </c>
      <c r="E50" s="65" t="s">
        <v>276</v>
      </c>
      <c r="F50" s="32" t="s">
        <v>244</v>
      </c>
      <c r="G50" s="41" t="s">
        <v>253</v>
      </c>
      <c r="H50" s="35" t="s">
        <v>277</v>
      </c>
      <c r="I50" s="36" t="s">
        <v>58</v>
      </c>
      <c r="J50" s="34" t="s">
        <v>59</v>
      </c>
      <c r="K50" s="33" t="s">
        <v>60</v>
      </c>
      <c r="L50" s="111" t="s">
        <v>278</v>
      </c>
      <c r="M50" s="132" t="s">
        <v>574</v>
      </c>
      <c r="N50" s="114">
        <v>8</v>
      </c>
      <c r="O50" s="76">
        <v>4</v>
      </c>
      <c r="P50" s="76">
        <v>8</v>
      </c>
      <c r="Q50" s="77">
        <v>0.5</v>
      </c>
      <c r="R50" s="77">
        <v>0.5</v>
      </c>
      <c r="S50" s="77">
        <v>1</v>
      </c>
      <c r="T50" s="139" t="s">
        <v>575</v>
      </c>
      <c r="U50" s="139"/>
    </row>
    <row r="51" spans="1:21" ht="86.25" customHeight="1" x14ac:dyDescent="0.2">
      <c r="A51" s="64" t="s">
        <v>279</v>
      </c>
      <c r="B51" s="37" t="s">
        <v>240</v>
      </c>
      <c r="C51" s="34" t="s">
        <v>269</v>
      </c>
      <c r="D51" s="34" t="s">
        <v>280</v>
      </c>
      <c r="E51" s="34" t="s">
        <v>281</v>
      </c>
      <c r="F51" s="32" t="s">
        <v>244</v>
      </c>
      <c r="G51" s="41" t="s">
        <v>253</v>
      </c>
      <c r="H51" s="34" t="s">
        <v>282</v>
      </c>
      <c r="I51" s="36" t="s">
        <v>67</v>
      </c>
      <c r="J51" s="34" t="s">
        <v>59</v>
      </c>
      <c r="K51" s="33" t="s">
        <v>60</v>
      </c>
      <c r="L51" s="111" t="s">
        <v>283</v>
      </c>
      <c r="M51" s="115" t="s">
        <v>284</v>
      </c>
      <c r="N51" s="112">
        <v>8</v>
      </c>
      <c r="O51" s="76">
        <v>6</v>
      </c>
      <c r="P51" s="76">
        <v>8</v>
      </c>
      <c r="Q51" s="77">
        <v>0.75</v>
      </c>
      <c r="R51" s="77">
        <v>0.5</v>
      </c>
      <c r="S51" s="77">
        <v>1</v>
      </c>
      <c r="T51" s="139" t="s">
        <v>521</v>
      </c>
      <c r="U51" s="139" t="s">
        <v>522</v>
      </c>
    </row>
    <row r="52" spans="1:21" ht="86.25" customHeight="1" x14ac:dyDescent="0.2">
      <c r="A52" s="64" t="s">
        <v>285</v>
      </c>
      <c r="B52" s="37" t="s">
        <v>286</v>
      </c>
      <c r="C52" s="34" t="s">
        <v>287</v>
      </c>
      <c r="D52" s="34" t="s">
        <v>288</v>
      </c>
      <c r="E52" s="34" t="s">
        <v>289</v>
      </c>
      <c r="F52" s="32" t="s">
        <v>290</v>
      </c>
      <c r="G52" s="41" t="s">
        <v>291</v>
      </c>
      <c r="H52" s="34" t="s">
        <v>292</v>
      </c>
      <c r="I52" s="36" t="s">
        <v>67</v>
      </c>
      <c r="J52" s="33" t="s">
        <v>59</v>
      </c>
      <c r="K52" s="33" t="s">
        <v>60</v>
      </c>
      <c r="L52" s="65" t="s">
        <v>293</v>
      </c>
      <c r="M52" s="58" t="s">
        <v>294</v>
      </c>
      <c r="N52" s="48">
        <v>52</v>
      </c>
      <c r="O52" s="76">
        <v>22</v>
      </c>
      <c r="P52" s="76">
        <v>52</v>
      </c>
      <c r="Q52" s="77">
        <v>0.42307692307692307</v>
      </c>
      <c r="R52" s="77">
        <v>0.5</v>
      </c>
      <c r="S52" s="77">
        <v>0.84615384615384615</v>
      </c>
      <c r="T52" s="139"/>
      <c r="U52" s="139"/>
    </row>
    <row r="53" spans="1:21" ht="86.25" customHeight="1" x14ac:dyDescent="0.2">
      <c r="A53" s="64" t="s">
        <v>295</v>
      </c>
      <c r="B53" s="105" t="s">
        <v>286</v>
      </c>
      <c r="C53" s="88" t="s">
        <v>287</v>
      </c>
      <c r="D53" s="34" t="s">
        <v>288</v>
      </c>
      <c r="E53" s="88" t="s">
        <v>296</v>
      </c>
      <c r="F53" s="106" t="s">
        <v>219</v>
      </c>
      <c r="G53" s="107" t="s">
        <v>220</v>
      </c>
      <c r="H53" s="106" t="s">
        <v>297</v>
      </c>
      <c r="I53" s="36" t="s">
        <v>67</v>
      </c>
      <c r="J53" s="33" t="s">
        <v>298</v>
      </c>
      <c r="K53" s="33" t="s">
        <v>232</v>
      </c>
      <c r="L53" s="65" t="s">
        <v>299</v>
      </c>
      <c r="M53" s="57" t="s">
        <v>300</v>
      </c>
      <c r="N53" s="116">
        <v>0.8</v>
      </c>
      <c r="O53" s="76">
        <v>81</v>
      </c>
      <c r="P53" s="76">
        <v>178</v>
      </c>
      <c r="Q53" s="77">
        <v>0.28441011235955055</v>
      </c>
      <c r="R53" s="77">
        <v>0.5</v>
      </c>
      <c r="S53" s="77">
        <v>0.5688202247191011</v>
      </c>
      <c r="T53" s="139" t="s">
        <v>496</v>
      </c>
      <c r="U53" s="139"/>
    </row>
    <row r="54" spans="1:21" ht="86.25" customHeight="1" x14ac:dyDescent="0.2">
      <c r="A54" s="64" t="s">
        <v>301</v>
      </c>
      <c r="B54" s="37" t="s">
        <v>286</v>
      </c>
      <c r="C54" s="34" t="s">
        <v>287</v>
      </c>
      <c r="D54" s="34" t="s">
        <v>302</v>
      </c>
      <c r="E54" s="34" t="s">
        <v>303</v>
      </c>
      <c r="F54" s="32" t="s">
        <v>155</v>
      </c>
      <c r="G54" s="41" t="s">
        <v>56</v>
      </c>
      <c r="H54" s="35" t="s">
        <v>576</v>
      </c>
      <c r="I54" s="36" t="s">
        <v>67</v>
      </c>
      <c r="J54" s="34" t="s">
        <v>298</v>
      </c>
      <c r="K54" s="33" t="s">
        <v>60</v>
      </c>
      <c r="L54" s="67" t="s">
        <v>577</v>
      </c>
      <c r="M54" s="56" t="s">
        <v>578</v>
      </c>
      <c r="N54" s="48">
        <v>37</v>
      </c>
      <c r="O54" s="76">
        <v>16</v>
      </c>
      <c r="P54" s="76">
        <v>37</v>
      </c>
      <c r="Q54" s="77">
        <v>0.43243243243243246</v>
      </c>
      <c r="R54" s="77">
        <v>0.5</v>
      </c>
      <c r="S54" s="77">
        <v>0.86486486486486491</v>
      </c>
      <c r="T54" s="139" t="s">
        <v>579</v>
      </c>
      <c r="U54" s="139"/>
    </row>
    <row r="55" spans="1:21" ht="86.25" customHeight="1" x14ac:dyDescent="0.2">
      <c r="A55" s="64" t="s">
        <v>304</v>
      </c>
      <c r="B55" s="37" t="s">
        <v>286</v>
      </c>
      <c r="C55" s="34" t="s">
        <v>287</v>
      </c>
      <c r="D55" s="34" t="s">
        <v>302</v>
      </c>
      <c r="E55" s="37" t="s">
        <v>305</v>
      </c>
      <c r="F55" s="37" t="s">
        <v>155</v>
      </c>
      <c r="G55" s="41" t="s">
        <v>56</v>
      </c>
      <c r="H55" s="37" t="s">
        <v>306</v>
      </c>
      <c r="I55" s="34" t="s">
        <v>67</v>
      </c>
      <c r="J55" s="34" t="s">
        <v>59</v>
      </c>
      <c r="K55" s="34" t="s">
        <v>60</v>
      </c>
      <c r="L55" s="66" t="s">
        <v>307</v>
      </c>
      <c r="M55" s="58" t="s">
        <v>308</v>
      </c>
      <c r="N55" s="48">
        <v>100</v>
      </c>
      <c r="O55" s="76">
        <v>88</v>
      </c>
      <c r="P55" s="76">
        <v>100</v>
      </c>
      <c r="Q55" s="77">
        <v>0.88</v>
      </c>
      <c r="R55" s="77">
        <v>0.5</v>
      </c>
      <c r="S55" s="77">
        <v>1</v>
      </c>
      <c r="T55" s="139" t="s">
        <v>523</v>
      </c>
      <c r="U55" s="139" t="s">
        <v>524</v>
      </c>
    </row>
    <row r="56" spans="1:21" ht="86.25" customHeight="1" x14ac:dyDescent="0.2">
      <c r="A56" s="64" t="s">
        <v>309</v>
      </c>
      <c r="B56" s="38" t="s">
        <v>286</v>
      </c>
      <c r="C56" s="65" t="s">
        <v>287</v>
      </c>
      <c r="D56" s="65" t="s">
        <v>288</v>
      </c>
      <c r="E56" s="34" t="s">
        <v>580</v>
      </c>
      <c r="F56" s="32" t="s">
        <v>102</v>
      </c>
      <c r="G56" s="41" t="s">
        <v>310</v>
      </c>
      <c r="H56" s="35" t="s">
        <v>311</v>
      </c>
      <c r="I56" s="36" t="s">
        <v>67</v>
      </c>
      <c r="J56" s="33" t="s">
        <v>59</v>
      </c>
      <c r="K56" s="33" t="s">
        <v>60</v>
      </c>
      <c r="L56" s="91" t="s">
        <v>312</v>
      </c>
      <c r="M56" s="90" t="s">
        <v>581</v>
      </c>
      <c r="N56" s="117">
        <v>1</v>
      </c>
      <c r="O56" s="76">
        <v>2</v>
      </c>
      <c r="P56" s="76">
        <v>5</v>
      </c>
      <c r="Q56" s="77">
        <v>0.4</v>
      </c>
      <c r="R56" s="77">
        <v>0.5</v>
      </c>
      <c r="S56" s="77">
        <v>0.8</v>
      </c>
      <c r="T56" s="139" t="s">
        <v>525</v>
      </c>
      <c r="U56" s="139" t="s">
        <v>526</v>
      </c>
    </row>
    <row r="57" spans="1:21" ht="86.25" customHeight="1" x14ac:dyDescent="0.2">
      <c r="A57" s="64" t="s">
        <v>313</v>
      </c>
      <c r="B57" s="37" t="s">
        <v>286</v>
      </c>
      <c r="C57" s="34" t="s">
        <v>287</v>
      </c>
      <c r="D57" s="34" t="s">
        <v>288</v>
      </c>
      <c r="E57" s="34" t="s">
        <v>314</v>
      </c>
      <c r="F57" s="32" t="s">
        <v>55</v>
      </c>
      <c r="G57" s="41" t="s">
        <v>174</v>
      </c>
      <c r="H57" s="35" t="s">
        <v>315</v>
      </c>
      <c r="I57" s="36" t="s">
        <v>58</v>
      </c>
      <c r="J57" s="34" t="s">
        <v>59</v>
      </c>
      <c r="K57" s="33" t="s">
        <v>60</v>
      </c>
      <c r="L57" s="67" t="s">
        <v>316</v>
      </c>
      <c r="M57" s="56" t="s">
        <v>317</v>
      </c>
      <c r="N57" s="48">
        <v>4</v>
      </c>
      <c r="O57" s="76">
        <v>0</v>
      </c>
      <c r="P57" s="76">
        <v>4</v>
      </c>
      <c r="Q57" s="77">
        <v>0</v>
      </c>
      <c r="R57" s="77">
        <v>0.5</v>
      </c>
      <c r="S57" s="77">
        <v>0</v>
      </c>
      <c r="T57" s="139" t="s">
        <v>582</v>
      </c>
      <c r="U57" s="139" t="s">
        <v>583</v>
      </c>
    </row>
    <row r="58" spans="1:21" ht="86.25" customHeight="1" x14ac:dyDescent="0.2">
      <c r="A58" s="64" t="s">
        <v>318</v>
      </c>
      <c r="B58" s="37" t="s">
        <v>286</v>
      </c>
      <c r="C58" s="34" t="s">
        <v>287</v>
      </c>
      <c r="D58" s="34" t="s">
        <v>288</v>
      </c>
      <c r="E58" s="34" t="s">
        <v>319</v>
      </c>
      <c r="F58" s="32" t="s">
        <v>55</v>
      </c>
      <c r="G58" s="41" t="s">
        <v>174</v>
      </c>
      <c r="H58" s="35" t="s">
        <v>320</v>
      </c>
      <c r="I58" s="36" t="s">
        <v>58</v>
      </c>
      <c r="J58" s="34" t="s">
        <v>59</v>
      </c>
      <c r="K58" s="33" t="s">
        <v>60</v>
      </c>
      <c r="L58" s="67" t="s">
        <v>321</v>
      </c>
      <c r="M58" s="56" t="s">
        <v>322</v>
      </c>
      <c r="N58" s="48">
        <v>70</v>
      </c>
      <c r="O58" s="76">
        <v>0</v>
      </c>
      <c r="P58" s="76">
        <v>70</v>
      </c>
      <c r="Q58" s="77">
        <v>0</v>
      </c>
      <c r="R58" s="77">
        <v>0.5</v>
      </c>
      <c r="S58" s="77">
        <v>0</v>
      </c>
      <c r="T58" s="139" t="s">
        <v>584</v>
      </c>
      <c r="U58" s="139" t="s">
        <v>585</v>
      </c>
    </row>
    <row r="59" spans="1:21" ht="86.25" customHeight="1" x14ac:dyDescent="0.2">
      <c r="A59" s="64" t="s">
        <v>323</v>
      </c>
      <c r="B59" s="37" t="s">
        <v>286</v>
      </c>
      <c r="C59" s="34" t="s">
        <v>287</v>
      </c>
      <c r="D59" s="34" t="s">
        <v>324</v>
      </c>
      <c r="E59" s="34" t="s">
        <v>325</v>
      </c>
      <c r="F59" s="32" t="s">
        <v>326</v>
      </c>
      <c r="G59" s="41" t="s">
        <v>327</v>
      </c>
      <c r="H59" s="34" t="s">
        <v>328</v>
      </c>
      <c r="I59" s="34" t="s">
        <v>67</v>
      </c>
      <c r="J59" s="34" t="s">
        <v>59</v>
      </c>
      <c r="K59" s="34" t="s">
        <v>60</v>
      </c>
      <c r="L59" s="65" t="s">
        <v>329</v>
      </c>
      <c r="M59" s="60" t="s">
        <v>330</v>
      </c>
      <c r="N59" s="110">
        <v>0.94</v>
      </c>
      <c r="O59" s="76">
        <v>223</v>
      </c>
      <c r="P59" s="76">
        <v>245</v>
      </c>
      <c r="Q59" s="77">
        <v>0.91020408163265309</v>
      </c>
      <c r="R59" s="77">
        <v>0.5</v>
      </c>
      <c r="S59" s="77">
        <v>1</v>
      </c>
      <c r="T59" s="139"/>
      <c r="U59" s="139"/>
    </row>
    <row r="60" spans="1:21" ht="86.25" customHeight="1" x14ac:dyDescent="0.2">
      <c r="A60" s="64" t="s">
        <v>331</v>
      </c>
      <c r="B60" s="37" t="s">
        <v>286</v>
      </c>
      <c r="C60" s="34" t="s">
        <v>287</v>
      </c>
      <c r="D60" s="65" t="s">
        <v>302</v>
      </c>
      <c r="E60" s="34" t="s">
        <v>586</v>
      </c>
      <c r="F60" s="32" t="s">
        <v>326</v>
      </c>
      <c r="G60" s="41" t="s">
        <v>327</v>
      </c>
      <c r="H60" s="34" t="s">
        <v>332</v>
      </c>
      <c r="I60" s="34" t="s">
        <v>67</v>
      </c>
      <c r="J60" s="34" t="s">
        <v>298</v>
      </c>
      <c r="K60" s="34" t="s">
        <v>232</v>
      </c>
      <c r="L60" s="66" t="s">
        <v>587</v>
      </c>
      <c r="M60" s="59" t="s">
        <v>333</v>
      </c>
      <c r="N60" s="110">
        <v>1</v>
      </c>
      <c r="O60" s="76">
        <v>65</v>
      </c>
      <c r="P60" s="76">
        <v>35</v>
      </c>
      <c r="Q60" s="77">
        <v>0.9285714285714286</v>
      </c>
      <c r="R60" s="77">
        <v>0.5</v>
      </c>
      <c r="S60" s="77">
        <v>1.8571428571428572</v>
      </c>
      <c r="T60" s="139" t="s">
        <v>588</v>
      </c>
      <c r="U60" s="139"/>
    </row>
    <row r="61" spans="1:21" ht="86.25" customHeight="1" x14ac:dyDescent="0.2">
      <c r="A61" s="64" t="s">
        <v>334</v>
      </c>
      <c r="B61" s="37" t="s">
        <v>286</v>
      </c>
      <c r="C61" s="34" t="s">
        <v>287</v>
      </c>
      <c r="D61" s="34" t="s">
        <v>302</v>
      </c>
      <c r="E61" s="34" t="s">
        <v>335</v>
      </c>
      <c r="F61" s="32" t="s">
        <v>123</v>
      </c>
      <c r="G61" s="41" t="s">
        <v>124</v>
      </c>
      <c r="H61" s="35" t="s">
        <v>336</v>
      </c>
      <c r="I61" s="36" t="s">
        <v>67</v>
      </c>
      <c r="J61" s="33" t="s">
        <v>126</v>
      </c>
      <c r="K61" s="33" t="s">
        <v>60</v>
      </c>
      <c r="L61" s="67" t="s">
        <v>337</v>
      </c>
      <c r="M61" s="104" t="s">
        <v>338</v>
      </c>
      <c r="N61" s="142">
        <v>145170000000</v>
      </c>
      <c r="O61" s="141">
        <v>80689548761</v>
      </c>
      <c r="P61" s="76">
        <v>145170000000</v>
      </c>
      <c r="Q61" s="77">
        <v>0.55582798622993734</v>
      </c>
      <c r="R61" s="77">
        <v>0.5</v>
      </c>
      <c r="S61" s="77">
        <v>1</v>
      </c>
      <c r="T61" s="139" t="s">
        <v>527</v>
      </c>
      <c r="U61" s="139"/>
    </row>
    <row r="62" spans="1:21" ht="86.25" customHeight="1" x14ac:dyDescent="0.2">
      <c r="A62" s="64" t="s">
        <v>339</v>
      </c>
      <c r="B62" s="37" t="s">
        <v>286</v>
      </c>
      <c r="C62" s="34" t="s">
        <v>287</v>
      </c>
      <c r="D62" s="34" t="s">
        <v>302</v>
      </c>
      <c r="E62" s="34" t="s">
        <v>340</v>
      </c>
      <c r="F62" s="32" t="s">
        <v>123</v>
      </c>
      <c r="G62" s="41" t="s">
        <v>124</v>
      </c>
      <c r="H62" s="35" t="s">
        <v>341</v>
      </c>
      <c r="I62" s="36" t="s">
        <v>67</v>
      </c>
      <c r="J62" s="33" t="s">
        <v>126</v>
      </c>
      <c r="K62" s="33" t="s">
        <v>60</v>
      </c>
      <c r="L62" s="67" t="s">
        <v>342</v>
      </c>
      <c r="M62" s="104" t="s">
        <v>343</v>
      </c>
      <c r="N62" s="142">
        <v>764852103206</v>
      </c>
      <c r="O62" s="141">
        <v>483398894081</v>
      </c>
      <c r="P62" s="76">
        <v>764852103206</v>
      </c>
      <c r="Q62" s="77">
        <v>0.63201616633432289</v>
      </c>
      <c r="R62" s="77">
        <v>0.5</v>
      </c>
      <c r="S62" s="77">
        <v>1</v>
      </c>
      <c r="T62" s="139" t="s">
        <v>528</v>
      </c>
      <c r="U62" s="139"/>
    </row>
    <row r="63" spans="1:21" ht="86.25" customHeight="1" x14ac:dyDescent="0.2">
      <c r="A63" s="64" t="s">
        <v>344</v>
      </c>
      <c r="B63" s="37" t="s">
        <v>286</v>
      </c>
      <c r="C63" s="34" t="s">
        <v>287</v>
      </c>
      <c r="D63" s="34" t="s">
        <v>302</v>
      </c>
      <c r="E63" s="34" t="s">
        <v>345</v>
      </c>
      <c r="F63" s="37" t="s">
        <v>155</v>
      </c>
      <c r="G63" s="41" t="s">
        <v>346</v>
      </c>
      <c r="H63" s="35" t="s">
        <v>347</v>
      </c>
      <c r="I63" s="36" t="s">
        <v>67</v>
      </c>
      <c r="J63" s="33" t="s">
        <v>59</v>
      </c>
      <c r="K63" s="33" t="s">
        <v>60</v>
      </c>
      <c r="L63" s="118" t="s">
        <v>348</v>
      </c>
      <c r="M63" s="97" t="s">
        <v>349</v>
      </c>
      <c r="N63" s="119">
        <v>0.9</v>
      </c>
      <c r="O63" s="76">
        <v>59</v>
      </c>
      <c r="P63" s="76">
        <v>76</v>
      </c>
      <c r="Q63" s="77">
        <v>0.77631578947368418</v>
      </c>
      <c r="R63" s="77">
        <v>0.5</v>
      </c>
      <c r="S63" s="77">
        <v>1</v>
      </c>
      <c r="T63" s="139" t="s">
        <v>529</v>
      </c>
      <c r="U63" s="139"/>
    </row>
    <row r="64" spans="1:21" ht="86.25" customHeight="1" x14ac:dyDescent="0.2">
      <c r="A64" s="64" t="s">
        <v>350</v>
      </c>
      <c r="B64" s="37" t="s">
        <v>286</v>
      </c>
      <c r="C64" s="34" t="s">
        <v>287</v>
      </c>
      <c r="D64" s="34" t="s">
        <v>302</v>
      </c>
      <c r="E64" s="34" t="s">
        <v>351</v>
      </c>
      <c r="F64" s="37" t="s">
        <v>155</v>
      </c>
      <c r="G64" s="41" t="s">
        <v>346</v>
      </c>
      <c r="H64" s="35" t="s">
        <v>352</v>
      </c>
      <c r="I64" s="36" t="s">
        <v>67</v>
      </c>
      <c r="J64" s="33" t="s">
        <v>59</v>
      </c>
      <c r="K64" s="33" t="s">
        <v>60</v>
      </c>
      <c r="L64" s="118" t="s">
        <v>353</v>
      </c>
      <c r="M64" s="97" t="s">
        <v>354</v>
      </c>
      <c r="N64" s="119">
        <v>0.5</v>
      </c>
      <c r="O64" s="76">
        <v>76</v>
      </c>
      <c r="P64" s="76">
        <v>165</v>
      </c>
      <c r="Q64" s="77">
        <v>0.46060606060606063</v>
      </c>
      <c r="R64" s="77">
        <v>0.5</v>
      </c>
      <c r="S64" s="77">
        <v>0.92121212121212126</v>
      </c>
      <c r="T64" s="139" t="s">
        <v>530</v>
      </c>
      <c r="U64" s="139"/>
    </row>
    <row r="65" spans="1:21" ht="86.25" customHeight="1" x14ac:dyDescent="0.2">
      <c r="A65" s="64" t="s">
        <v>355</v>
      </c>
      <c r="B65" s="37" t="s">
        <v>286</v>
      </c>
      <c r="C65" s="65" t="s">
        <v>287</v>
      </c>
      <c r="D65" s="65" t="s">
        <v>302</v>
      </c>
      <c r="E65" s="65" t="s">
        <v>356</v>
      </c>
      <c r="F65" s="32" t="s">
        <v>357</v>
      </c>
      <c r="G65" s="41" t="s">
        <v>358</v>
      </c>
      <c r="H65" s="34" t="s">
        <v>359</v>
      </c>
      <c r="I65" s="34" t="s">
        <v>67</v>
      </c>
      <c r="J65" s="34" t="s">
        <v>59</v>
      </c>
      <c r="K65" s="34" t="s">
        <v>60</v>
      </c>
      <c r="L65" s="65" t="s">
        <v>360</v>
      </c>
      <c r="M65" s="58" t="s">
        <v>361</v>
      </c>
      <c r="N65" s="110">
        <v>1</v>
      </c>
      <c r="O65" s="76">
        <v>67</v>
      </c>
      <c r="P65" s="76">
        <v>100</v>
      </c>
      <c r="Q65" s="77">
        <v>0.67</v>
      </c>
      <c r="R65" s="77">
        <v>0.5</v>
      </c>
      <c r="S65" s="77">
        <v>1</v>
      </c>
      <c r="T65" s="139" t="s">
        <v>531</v>
      </c>
      <c r="U65" s="139"/>
    </row>
    <row r="66" spans="1:21" ht="86.25" customHeight="1" x14ac:dyDescent="0.2">
      <c r="A66" s="64" t="s">
        <v>362</v>
      </c>
      <c r="B66" s="37" t="s">
        <v>286</v>
      </c>
      <c r="C66" s="65" t="s">
        <v>287</v>
      </c>
      <c r="D66" s="65" t="s">
        <v>302</v>
      </c>
      <c r="E66" s="88" t="s">
        <v>363</v>
      </c>
      <c r="F66" s="32" t="s">
        <v>357</v>
      </c>
      <c r="G66" s="41" t="s">
        <v>358</v>
      </c>
      <c r="H66" s="37" t="s">
        <v>364</v>
      </c>
      <c r="I66" s="34" t="s">
        <v>67</v>
      </c>
      <c r="J66" s="34" t="s">
        <v>59</v>
      </c>
      <c r="K66" s="34" t="s">
        <v>60</v>
      </c>
      <c r="L66" s="65" t="s">
        <v>365</v>
      </c>
      <c r="M66" s="120" t="s">
        <v>366</v>
      </c>
      <c r="N66" s="110">
        <v>1</v>
      </c>
      <c r="O66" s="76">
        <v>65</v>
      </c>
      <c r="P66" s="76">
        <v>100</v>
      </c>
      <c r="Q66" s="77">
        <v>0.65</v>
      </c>
      <c r="R66" s="77">
        <v>0.5</v>
      </c>
      <c r="S66" s="77">
        <v>1</v>
      </c>
      <c r="T66" s="139" t="s">
        <v>606</v>
      </c>
      <c r="U66" s="139"/>
    </row>
    <row r="67" spans="1:21" ht="86.25" customHeight="1" x14ac:dyDescent="0.2">
      <c r="A67" s="64" t="s">
        <v>367</v>
      </c>
      <c r="B67" s="37" t="s">
        <v>286</v>
      </c>
      <c r="C67" s="65" t="s">
        <v>287</v>
      </c>
      <c r="D67" s="65" t="s">
        <v>302</v>
      </c>
      <c r="E67" s="65" t="s">
        <v>368</v>
      </c>
      <c r="F67" s="32" t="s">
        <v>357</v>
      </c>
      <c r="G67" s="41" t="s">
        <v>358</v>
      </c>
      <c r="H67" s="34" t="s">
        <v>369</v>
      </c>
      <c r="I67" s="36" t="s">
        <v>67</v>
      </c>
      <c r="J67" s="33" t="s">
        <v>59</v>
      </c>
      <c r="K67" s="33" t="s">
        <v>60</v>
      </c>
      <c r="L67" s="65" t="s">
        <v>370</v>
      </c>
      <c r="M67" s="101" t="s">
        <v>371</v>
      </c>
      <c r="N67" s="49">
        <v>1</v>
      </c>
      <c r="O67" s="76">
        <v>56</v>
      </c>
      <c r="P67" s="76">
        <v>100</v>
      </c>
      <c r="Q67" s="77">
        <v>0.56000000000000005</v>
      </c>
      <c r="R67" s="77">
        <v>0.5</v>
      </c>
      <c r="S67" s="77">
        <v>1</v>
      </c>
      <c r="T67" s="139" t="s">
        <v>532</v>
      </c>
      <c r="U67" s="139"/>
    </row>
    <row r="68" spans="1:21" ht="86.25" customHeight="1" x14ac:dyDescent="0.2">
      <c r="A68" s="64" t="s">
        <v>372</v>
      </c>
      <c r="B68" s="32" t="s">
        <v>286</v>
      </c>
      <c r="C68" s="65" t="s">
        <v>373</v>
      </c>
      <c r="D68" s="65" t="s">
        <v>374</v>
      </c>
      <c r="E68" s="34" t="s">
        <v>375</v>
      </c>
      <c r="F68" s="32" t="s">
        <v>376</v>
      </c>
      <c r="G68" s="41" t="s">
        <v>377</v>
      </c>
      <c r="H68" s="106" t="s">
        <v>378</v>
      </c>
      <c r="I68" s="121" t="s">
        <v>67</v>
      </c>
      <c r="J68" s="122" t="s">
        <v>59</v>
      </c>
      <c r="K68" s="122" t="s">
        <v>60</v>
      </c>
      <c r="L68" s="123" t="s">
        <v>379</v>
      </c>
      <c r="M68" s="60" t="s">
        <v>589</v>
      </c>
      <c r="N68" s="49">
        <v>1</v>
      </c>
      <c r="O68" s="76">
        <v>82.92</v>
      </c>
      <c r="P68" s="76">
        <v>100</v>
      </c>
      <c r="Q68" s="77">
        <v>0.82920000000000005</v>
      </c>
      <c r="R68" s="77">
        <v>0.5</v>
      </c>
      <c r="S68" s="77">
        <v>1</v>
      </c>
      <c r="T68" s="139" t="s">
        <v>533</v>
      </c>
      <c r="U68" s="139" t="s">
        <v>534</v>
      </c>
    </row>
    <row r="69" spans="1:21" ht="86.25" customHeight="1" x14ac:dyDescent="0.2">
      <c r="A69" s="64" t="s">
        <v>380</v>
      </c>
      <c r="B69" s="37" t="s">
        <v>286</v>
      </c>
      <c r="C69" s="65" t="s">
        <v>373</v>
      </c>
      <c r="D69" s="65" t="s">
        <v>374</v>
      </c>
      <c r="E69" s="34" t="s">
        <v>381</v>
      </c>
      <c r="F69" s="32" t="s">
        <v>376</v>
      </c>
      <c r="G69" s="41" t="s">
        <v>377</v>
      </c>
      <c r="H69" s="106" t="s">
        <v>382</v>
      </c>
      <c r="I69" s="121" t="s">
        <v>67</v>
      </c>
      <c r="J69" s="122" t="s">
        <v>59</v>
      </c>
      <c r="K69" s="122" t="s">
        <v>60</v>
      </c>
      <c r="L69" s="123" t="s">
        <v>383</v>
      </c>
      <c r="M69" s="60" t="s">
        <v>384</v>
      </c>
      <c r="N69" s="49">
        <v>1</v>
      </c>
      <c r="O69" s="76">
        <v>75.400000000000006</v>
      </c>
      <c r="P69" s="76">
        <v>100</v>
      </c>
      <c r="Q69" s="77">
        <v>0.754</v>
      </c>
      <c r="R69" s="77">
        <v>0.5</v>
      </c>
      <c r="S69" s="77">
        <v>1</v>
      </c>
      <c r="T69" s="139" t="s">
        <v>535</v>
      </c>
      <c r="U69" s="139" t="s">
        <v>536</v>
      </c>
    </row>
    <row r="70" spans="1:21" ht="86.25" customHeight="1" x14ac:dyDescent="0.2">
      <c r="A70" s="64" t="s">
        <v>385</v>
      </c>
      <c r="B70" s="37" t="s">
        <v>286</v>
      </c>
      <c r="C70" s="34" t="s">
        <v>386</v>
      </c>
      <c r="D70" s="32" t="s">
        <v>324</v>
      </c>
      <c r="E70" s="34" t="s">
        <v>387</v>
      </c>
      <c r="F70" s="32" t="s">
        <v>388</v>
      </c>
      <c r="G70" s="41" t="s">
        <v>389</v>
      </c>
      <c r="H70" s="35" t="s">
        <v>390</v>
      </c>
      <c r="I70" s="36" t="s">
        <v>67</v>
      </c>
      <c r="J70" s="33" t="s">
        <v>59</v>
      </c>
      <c r="K70" s="33" t="s">
        <v>232</v>
      </c>
      <c r="L70" s="91" t="s">
        <v>391</v>
      </c>
      <c r="M70" s="90" t="s">
        <v>392</v>
      </c>
      <c r="N70" s="124">
        <v>1</v>
      </c>
      <c r="O70" s="76">
        <v>1052</v>
      </c>
      <c r="P70" s="76">
        <v>1052</v>
      </c>
      <c r="Q70" s="77">
        <v>0.5</v>
      </c>
      <c r="R70" s="77">
        <v>0.5</v>
      </c>
      <c r="S70" s="77">
        <v>1</v>
      </c>
      <c r="T70" s="139" t="s">
        <v>537</v>
      </c>
      <c r="U70" s="139" t="s">
        <v>590</v>
      </c>
    </row>
    <row r="71" spans="1:21" ht="86.25" customHeight="1" x14ac:dyDescent="0.2">
      <c r="A71" s="64" t="s">
        <v>393</v>
      </c>
      <c r="B71" s="37" t="s">
        <v>286</v>
      </c>
      <c r="C71" s="34" t="s">
        <v>386</v>
      </c>
      <c r="D71" s="65" t="s">
        <v>324</v>
      </c>
      <c r="E71" s="34" t="s">
        <v>394</v>
      </c>
      <c r="F71" s="32" t="s">
        <v>123</v>
      </c>
      <c r="G71" s="41" t="s">
        <v>124</v>
      </c>
      <c r="H71" s="35" t="s">
        <v>395</v>
      </c>
      <c r="I71" s="36" t="s">
        <v>67</v>
      </c>
      <c r="J71" s="33" t="s">
        <v>59</v>
      </c>
      <c r="K71" s="33" t="s">
        <v>60</v>
      </c>
      <c r="L71" s="67" t="s">
        <v>396</v>
      </c>
      <c r="M71" s="104" t="s">
        <v>397</v>
      </c>
      <c r="N71" s="125">
        <v>400</v>
      </c>
      <c r="O71" s="76">
        <v>169</v>
      </c>
      <c r="P71" s="76">
        <v>400</v>
      </c>
      <c r="Q71" s="77">
        <v>0.42249999999999999</v>
      </c>
      <c r="R71" s="77">
        <v>0.5</v>
      </c>
      <c r="S71" s="77">
        <v>0.84499999999999997</v>
      </c>
      <c r="T71" s="139" t="s">
        <v>591</v>
      </c>
      <c r="U71" s="139" t="s">
        <v>538</v>
      </c>
    </row>
    <row r="72" spans="1:21" ht="86.25" customHeight="1" x14ac:dyDescent="0.2">
      <c r="A72" s="64" t="s">
        <v>398</v>
      </c>
      <c r="B72" s="37" t="s">
        <v>399</v>
      </c>
      <c r="C72" s="34" t="s">
        <v>400</v>
      </c>
      <c r="D72" s="65" t="s">
        <v>401</v>
      </c>
      <c r="E72" s="34" t="s">
        <v>402</v>
      </c>
      <c r="F72" s="32" t="s">
        <v>326</v>
      </c>
      <c r="G72" s="41" t="s">
        <v>327</v>
      </c>
      <c r="H72" s="35" t="s">
        <v>403</v>
      </c>
      <c r="I72" s="36" t="s">
        <v>67</v>
      </c>
      <c r="J72" s="33" t="s">
        <v>59</v>
      </c>
      <c r="K72" s="33" t="s">
        <v>60</v>
      </c>
      <c r="L72" s="66" t="s">
        <v>404</v>
      </c>
      <c r="M72" s="90" t="s">
        <v>405</v>
      </c>
      <c r="N72" s="49">
        <v>1</v>
      </c>
      <c r="O72" s="76">
        <v>21</v>
      </c>
      <c r="P72" s="76">
        <v>21</v>
      </c>
      <c r="Q72" s="77">
        <v>0.5</v>
      </c>
      <c r="R72" s="77">
        <v>0.5</v>
      </c>
      <c r="S72" s="77">
        <v>1</v>
      </c>
      <c r="T72" s="139" t="s">
        <v>539</v>
      </c>
      <c r="U72" s="139"/>
    </row>
    <row r="73" spans="1:21" ht="86.25" customHeight="1" x14ac:dyDescent="0.2">
      <c r="A73" s="64" t="s">
        <v>406</v>
      </c>
      <c r="B73" s="106" t="s">
        <v>399</v>
      </c>
      <c r="C73" s="34" t="s">
        <v>407</v>
      </c>
      <c r="D73" s="65" t="s">
        <v>408</v>
      </c>
      <c r="E73" s="88" t="s">
        <v>409</v>
      </c>
      <c r="F73" s="32" t="s">
        <v>326</v>
      </c>
      <c r="G73" s="41" t="s">
        <v>327</v>
      </c>
      <c r="H73" s="37" t="s">
        <v>410</v>
      </c>
      <c r="I73" s="34" t="s">
        <v>67</v>
      </c>
      <c r="J73" s="34" t="s">
        <v>59</v>
      </c>
      <c r="K73" s="34" t="s">
        <v>60</v>
      </c>
      <c r="L73" s="66" t="s">
        <v>411</v>
      </c>
      <c r="M73" s="90" t="s">
        <v>412</v>
      </c>
      <c r="N73" s="124">
        <v>1</v>
      </c>
      <c r="O73" s="76">
        <v>138</v>
      </c>
      <c r="P73" s="76">
        <v>46</v>
      </c>
      <c r="Q73" s="77">
        <v>0.5</v>
      </c>
      <c r="R73" s="77">
        <v>0.5</v>
      </c>
      <c r="S73" s="77">
        <v>3</v>
      </c>
      <c r="T73" s="139" t="s">
        <v>540</v>
      </c>
      <c r="U73" s="139" t="s">
        <v>592</v>
      </c>
    </row>
    <row r="74" spans="1:21" x14ac:dyDescent="0.25">
      <c r="P74" s="74"/>
    </row>
    <row r="75" spans="1:21" x14ac:dyDescent="0.25"/>
  </sheetData>
  <sheetProtection formatCells="0" formatColumns="0" formatRows="0" insertRows="0" deleteRows="0" sort="0" autoFilter="0"/>
  <autoFilter ref="A7:U73" xr:uid="{00000000-0001-0000-0000-000000000000}"/>
  <sortState xmlns:xlrd2="http://schemas.microsoft.com/office/spreadsheetml/2017/richdata2" ref="B8:N31">
    <sortCondition ref="B8:B31" customList="Productiva,Financiera,Grupos de Interés,Procesos,Aprendizaje y Desarrollo"/>
    <sortCondition ref="C8:C31"/>
    <sortCondition ref="G8:G31"/>
  </sortState>
  <mergeCells count="10">
    <mergeCell ref="O6:Q6"/>
    <mergeCell ref="R6:S6"/>
    <mergeCell ref="T6:U6"/>
    <mergeCell ref="A4:U4"/>
    <mergeCell ref="N1:N2"/>
    <mergeCell ref="I6:K6"/>
    <mergeCell ref="L6:N6"/>
    <mergeCell ref="D1:M2"/>
    <mergeCell ref="A6:D6"/>
    <mergeCell ref="E6:G6"/>
  </mergeCells>
  <phoneticPr fontId="25" type="noConversion"/>
  <conditionalFormatting sqref="S8:S73">
    <cfRule type="cellIs" dxfId="2" priority="1" operator="lessThan">
      <formula>0.7</formula>
    </cfRule>
    <cfRule type="cellIs" dxfId="1" priority="2" operator="between">
      <formula>0.7</formula>
      <formula>0.8</formula>
    </cfRule>
    <cfRule type="cellIs" dxfId="0" priority="3" operator="greaterThan">
      <formula>0.8</formula>
    </cfRule>
  </conditionalFormatting>
  <dataValidations count="18">
    <dataValidation type="list" allowBlank="1" showInputMessage="1" showErrorMessage="1" sqref="B17:B18 B29:B43 B46:B48 B72:B73 B10:B15 B53:B70" xr:uid="{4397268E-1BC4-474C-89B1-B957D02F1349}">
      <formula1>Dimensión</formula1>
    </dataValidation>
    <dataValidation type="list" allowBlank="1" showInputMessage="1" showErrorMessage="1" sqref="C17:C18 C29:C43 C46:C48 C71:C73 C53:C69 C11:C15" xr:uid="{3FD501C3-E39B-4388-B64F-C207881D62DE}">
      <formula1>Objetivos_Estratégicos</formula1>
    </dataValidation>
    <dataValidation type="list" allowBlank="1" showInputMessage="1" showErrorMessage="1" sqref="J70:J73 J8:J67" xr:uid="{F5C9CB70-8BD5-40A6-982B-0E1542558D8A}">
      <formula1>"Calidad,Economía,Eficacia"</formula1>
    </dataValidation>
    <dataValidation type="list" allowBlank="1" showInputMessage="1" showErrorMessage="1" sqref="I10:J10 I8:I9 I70:I73 I11:I67" xr:uid="{DAAA30C0-4E91-4352-B64B-68B8EC3F81AE}">
      <formula1>"Gestión,Producto,Efecto"</formula1>
    </dataValidation>
    <dataValidation type="list" allowBlank="1" showInputMessage="1" showErrorMessage="1" sqref="K40 K8:K9 K42:K43 K53:K55 K73 K61:K67" xr:uid="{D3EFE806-3DF0-485C-A70C-DBF8C6B8B44C}">
      <formula1>"Demanda,Programación anual"</formula1>
    </dataValidation>
    <dataValidation type="list" allowBlank="1" showInputMessage="1" showErrorMessage="1" sqref="C26:C28" xr:uid="{4B2AB6EE-F15E-49A4-A5A8-4BE0492BF6ED}">
      <formula1>w</formula1>
    </dataValidation>
    <dataValidation type="list" allowBlank="1" showInputMessage="1" showErrorMessage="1" sqref="C70" xr:uid="{BB8ED48B-7F4F-42C4-94BB-893A562A3418}">
      <formula1>O</formula1>
    </dataValidation>
    <dataValidation type="list" allowBlank="1" showInputMessage="1" showErrorMessage="1" sqref="B71" xr:uid="{0B91C478-D98D-4CA2-AB8D-A12851B09D82}">
      <formula1>a</formula1>
    </dataValidation>
    <dataValidation type="list" allowBlank="1" showInputMessage="1" showErrorMessage="1" sqref="C49:C52" xr:uid="{909E5EB8-6093-4F9B-A3BF-233711001E5A}">
      <formula1>asz</formula1>
    </dataValidation>
    <dataValidation type="list" allowBlank="1" showInputMessage="1" showErrorMessage="1" sqref="B49:B52" xr:uid="{162C3F15-81C2-403F-912F-D4C70BC3A10C}">
      <formula1>asq</formula1>
    </dataValidation>
    <dataValidation type="list" allowBlank="1" showInputMessage="1" showErrorMessage="1" sqref="D44:D45 D49:D52" xr:uid="{6FA8D432-CE2D-4903-A0B4-0B65322C0946}">
      <formula1>INDIRECT(#REF!)</formula1>
    </dataValidation>
    <dataValidation type="list" allowBlank="1" showInputMessage="1" showErrorMessage="1" sqref="C44:C45" xr:uid="{6C1F07A9-CB25-48FD-A3A6-B7BD5AAA2788}">
      <formula1>s</formula1>
    </dataValidation>
    <dataValidation type="list" allowBlank="1" showInputMessage="1" showErrorMessage="1" sqref="B44:B45" xr:uid="{2D995E34-AFA6-414E-A722-5244B23211A0}">
      <formula1>q</formula1>
    </dataValidation>
    <dataValidation type="list" allowBlank="1" showInputMessage="1" showErrorMessage="1" sqref="B27:B28" xr:uid="{4FF24729-2E15-4150-9123-92AC0A8BC4FD}">
      <formula1>z</formula1>
    </dataValidation>
    <dataValidation type="list" allowBlank="1" showInputMessage="1" showErrorMessage="1" sqref="B16 B19:B25" xr:uid="{DE6AA99D-CB6E-4A01-A61F-E30A33A2F9D9}">
      <formula1>asw</formula1>
    </dataValidation>
    <dataValidation type="list" allowBlank="1" showInputMessage="1" showErrorMessage="1" sqref="C16 C19:C25" xr:uid="{BE6B644E-7F14-459D-96A6-8C628A1A20D5}">
      <formula1>ads</formula1>
    </dataValidation>
    <dataValidation type="list" allowBlank="1" showInputMessage="1" showErrorMessage="1" sqref="C10" xr:uid="{26568595-A8DD-4BFE-985E-D2538FAD0F3C}">
      <formula1>as</formula1>
    </dataValidation>
    <dataValidation type="list" allowBlank="1" showInputMessage="1" showErrorMessage="1" sqref="D16" xr:uid="{C367B88F-AAB0-4080-9D46-DD183E36D56D}">
      <formula1>INDIRECT($AD16)</formula1>
    </dataValidation>
  </dataValidation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21448F-03F7-4898-A41D-4DF04E74C167}">
  <dimension ref="A1:D66"/>
  <sheetViews>
    <sheetView workbookViewId="0">
      <selection activeCell="E1" sqref="E1"/>
    </sheetView>
  </sheetViews>
  <sheetFormatPr baseColWidth="10" defaultRowHeight="15" x14ac:dyDescent="0.25"/>
  <sheetData>
    <row r="1" spans="1:4" x14ac:dyDescent="0.25">
      <c r="A1" t="s">
        <v>52</v>
      </c>
      <c r="B1" t="str">
        <f t="shared" ref="B1:B32" si="0">LEFT(C1,3)</f>
        <v>01.</v>
      </c>
      <c r="C1" t="s">
        <v>53</v>
      </c>
      <c r="D1" s="135">
        <v>1.10212E-5</v>
      </c>
    </row>
    <row r="2" spans="1:4" x14ac:dyDescent="0.25">
      <c r="A2" t="s">
        <v>52</v>
      </c>
      <c r="B2" t="str">
        <f t="shared" si="0"/>
        <v>01.</v>
      </c>
      <c r="C2" t="s">
        <v>53</v>
      </c>
      <c r="D2" s="135">
        <v>0.24</v>
      </c>
    </row>
    <row r="3" spans="1:4" x14ac:dyDescent="0.25">
      <c r="A3" t="s">
        <v>52</v>
      </c>
      <c r="B3" t="str">
        <f t="shared" si="0"/>
        <v>01.</v>
      </c>
      <c r="C3" t="s">
        <v>53</v>
      </c>
      <c r="D3" s="135">
        <v>0.25714285714285712</v>
      </c>
    </row>
    <row r="4" spans="1:4" x14ac:dyDescent="0.25">
      <c r="A4" t="s">
        <v>52</v>
      </c>
      <c r="B4" t="str">
        <f t="shared" si="0"/>
        <v>01.</v>
      </c>
      <c r="C4" t="s">
        <v>53</v>
      </c>
      <c r="D4" s="135">
        <v>0.38571428571428573</v>
      </c>
    </row>
    <row r="5" spans="1:4" x14ac:dyDescent="0.25">
      <c r="A5" t="s">
        <v>52</v>
      </c>
      <c r="B5" t="str">
        <f t="shared" si="0"/>
        <v>01.</v>
      </c>
      <c r="C5" t="s">
        <v>53</v>
      </c>
      <c r="D5" s="135">
        <v>0.23333333333333334</v>
      </c>
    </row>
    <row r="6" spans="1:4" x14ac:dyDescent="0.25">
      <c r="A6" t="s">
        <v>52</v>
      </c>
      <c r="B6" t="str">
        <f t="shared" si="0"/>
        <v>01.</v>
      </c>
      <c r="C6" t="s">
        <v>53</v>
      </c>
      <c r="D6" s="135">
        <v>0.5625</v>
      </c>
    </row>
    <row r="7" spans="1:4" x14ac:dyDescent="0.25">
      <c r="A7" t="s">
        <v>52</v>
      </c>
      <c r="B7" t="str">
        <f t="shared" si="0"/>
        <v>01.</v>
      </c>
      <c r="C7" t="s">
        <v>53</v>
      </c>
      <c r="D7" s="135">
        <v>0.4</v>
      </c>
    </row>
    <row r="8" spans="1:4" x14ac:dyDescent="0.25">
      <c r="A8" t="s">
        <v>52</v>
      </c>
      <c r="B8" t="str">
        <f t="shared" si="0"/>
        <v>02.</v>
      </c>
      <c r="C8" t="s">
        <v>99</v>
      </c>
      <c r="D8" s="135">
        <v>1.8</v>
      </c>
    </row>
    <row r="9" spans="1:4" x14ac:dyDescent="0.25">
      <c r="A9" t="s">
        <v>52</v>
      </c>
      <c r="B9" t="str">
        <f t="shared" si="0"/>
        <v>02.</v>
      </c>
      <c r="C9" t="s">
        <v>99</v>
      </c>
      <c r="D9" s="135">
        <v>0.25</v>
      </c>
    </row>
    <row r="10" spans="1:4" x14ac:dyDescent="0.25">
      <c r="A10" t="s">
        <v>52</v>
      </c>
      <c r="B10" t="str">
        <f t="shared" si="0"/>
        <v>02.</v>
      </c>
      <c r="C10" t="s">
        <v>99</v>
      </c>
      <c r="D10" s="135">
        <v>0.4550561797752809</v>
      </c>
    </row>
    <row r="11" spans="1:4" x14ac:dyDescent="0.25">
      <c r="A11" t="s">
        <v>119</v>
      </c>
      <c r="B11" t="str">
        <f t="shared" si="0"/>
        <v>03.</v>
      </c>
      <c r="C11" t="s">
        <v>120</v>
      </c>
      <c r="D11" s="135">
        <v>0.75905633109455761</v>
      </c>
    </row>
    <row r="12" spans="1:4" x14ac:dyDescent="0.25">
      <c r="A12" t="s">
        <v>119</v>
      </c>
      <c r="B12" t="str">
        <f t="shared" si="0"/>
        <v>04.</v>
      </c>
      <c r="C12" t="s">
        <v>129</v>
      </c>
      <c r="D12" s="135">
        <v>0.2719111986835443</v>
      </c>
    </row>
    <row r="13" spans="1:4" x14ac:dyDescent="0.25">
      <c r="A13" t="s">
        <v>119</v>
      </c>
      <c r="B13" t="str">
        <f t="shared" si="0"/>
        <v>04.</v>
      </c>
      <c r="C13" t="s">
        <v>129</v>
      </c>
      <c r="D13" s="135">
        <v>0.36348942896923075</v>
      </c>
    </row>
    <row r="14" spans="1:4" x14ac:dyDescent="0.25">
      <c r="A14" t="s">
        <v>119</v>
      </c>
      <c r="B14" t="str">
        <f t="shared" si="0"/>
        <v>04.</v>
      </c>
      <c r="C14" t="s">
        <v>129</v>
      </c>
      <c r="D14" s="135">
        <v>0.33748230359999998</v>
      </c>
    </row>
    <row r="15" spans="1:4" x14ac:dyDescent="0.25">
      <c r="A15" t="s">
        <v>119</v>
      </c>
      <c r="B15" t="str">
        <f t="shared" si="0"/>
        <v>04.</v>
      </c>
      <c r="C15" t="s">
        <v>129</v>
      </c>
      <c r="D15" s="135">
        <v>0.42601649904477612</v>
      </c>
    </row>
    <row r="16" spans="1:4" x14ac:dyDescent="0.25">
      <c r="A16" t="s">
        <v>119</v>
      </c>
      <c r="B16" t="str">
        <f t="shared" si="0"/>
        <v>04.</v>
      </c>
      <c r="C16" t="s">
        <v>129</v>
      </c>
      <c r="D16" s="135">
        <v>0.57375976632575099</v>
      </c>
    </row>
    <row r="17" spans="1:4" x14ac:dyDescent="0.25">
      <c r="A17" t="s">
        <v>119</v>
      </c>
      <c r="B17" t="str">
        <f t="shared" si="0"/>
        <v>04.</v>
      </c>
      <c r="C17" t="s">
        <v>129</v>
      </c>
      <c r="D17" s="135">
        <v>0.66666666666666663</v>
      </c>
    </row>
    <row r="18" spans="1:4" x14ac:dyDescent="0.25">
      <c r="A18" t="s">
        <v>119</v>
      </c>
      <c r="B18" t="str">
        <f t="shared" si="0"/>
        <v>04.</v>
      </c>
      <c r="C18" t="s">
        <v>129</v>
      </c>
      <c r="D18" s="135">
        <v>5.3612863359999999E-2</v>
      </c>
    </row>
    <row r="19" spans="1:4" x14ac:dyDescent="0.25">
      <c r="A19" t="s">
        <v>119</v>
      </c>
      <c r="B19" t="str">
        <f t="shared" si="0"/>
        <v>04.</v>
      </c>
      <c r="C19" t="s">
        <v>129</v>
      </c>
      <c r="D19" s="135">
        <v>3.9823290474964038E-2</v>
      </c>
    </row>
    <row r="20" spans="1:4" x14ac:dyDescent="0.25">
      <c r="A20" t="s">
        <v>119</v>
      </c>
      <c r="B20" t="str">
        <f t="shared" si="0"/>
        <v>04.</v>
      </c>
      <c r="C20" t="s">
        <v>129</v>
      </c>
      <c r="D20" s="135">
        <v>0.51600000000000001</v>
      </c>
    </row>
    <row r="21" spans="1:4" x14ac:dyDescent="0.25">
      <c r="A21" t="s">
        <v>119</v>
      </c>
      <c r="B21" t="str">
        <f t="shared" si="0"/>
        <v>04.</v>
      </c>
      <c r="C21" t="s">
        <v>129</v>
      </c>
      <c r="D21" s="135">
        <v>0.97</v>
      </c>
    </row>
    <row r="22" spans="1:4" x14ac:dyDescent="0.25">
      <c r="A22" t="s">
        <v>119</v>
      </c>
      <c r="B22" t="str">
        <f t="shared" si="0"/>
        <v>04.</v>
      </c>
      <c r="C22" t="s">
        <v>129</v>
      </c>
      <c r="D22" s="135">
        <v>1.1558607330333333</v>
      </c>
    </row>
    <row r="23" spans="1:4" x14ac:dyDescent="0.25">
      <c r="A23" t="s">
        <v>119</v>
      </c>
      <c r="B23" t="str">
        <f t="shared" si="0"/>
        <v>04.</v>
      </c>
      <c r="C23" t="s">
        <v>129</v>
      </c>
      <c r="D23" s="135">
        <v>0</v>
      </c>
    </row>
    <row r="24" spans="1:4" x14ac:dyDescent="0.25">
      <c r="A24" t="s">
        <v>119</v>
      </c>
      <c r="B24" t="str">
        <f t="shared" si="0"/>
        <v>04.</v>
      </c>
      <c r="C24" t="s">
        <v>129</v>
      </c>
      <c r="D24" s="135">
        <v>0.62519423589516665</v>
      </c>
    </row>
    <row r="25" spans="1:4" x14ac:dyDescent="0.25">
      <c r="A25" t="s">
        <v>119</v>
      </c>
      <c r="B25" t="str">
        <f t="shared" si="0"/>
        <v>04.</v>
      </c>
      <c r="C25" t="s">
        <v>129</v>
      </c>
      <c r="D25" s="135">
        <v>0.22769443899582814</v>
      </c>
    </row>
    <row r="26" spans="1:4" x14ac:dyDescent="0.25">
      <c r="A26" t="s">
        <v>119</v>
      </c>
      <c r="B26" t="str">
        <f t="shared" si="0"/>
        <v>04.</v>
      </c>
      <c r="C26" t="s">
        <v>129</v>
      </c>
      <c r="D26" s="135">
        <v>0</v>
      </c>
    </row>
    <row r="27" spans="1:4" x14ac:dyDescent="0.25">
      <c r="A27" t="s">
        <v>119</v>
      </c>
      <c r="B27" t="str">
        <f t="shared" si="0"/>
        <v>04.</v>
      </c>
      <c r="C27" t="s">
        <v>129</v>
      </c>
      <c r="D27" s="135">
        <v>4.8585842408602149E-2</v>
      </c>
    </row>
    <row r="28" spans="1:4" x14ac:dyDescent="0.25">
      <c r="A28" t="s">
        <v>119</v>
      </c>
      <c r="B28" t="str">
        <f t="shared" si="0"/>
        <v>04.</v>
      </c>
      <c r="C28" t="s">
        <v>129</v>
      </c>
      <c r="D28" s="135">
        <v>0.01</v>
      </c>
    </row>
    <row r="29" spans="1:4" x14ac:dyDescent="0.25">
      <c r="A29" t="s">
        <v>119</v>
      </c>
      <c r="B29" t="str">
        <f t="shared" si="0"/>
        <v>04.</v>
      </c>
      <c r="C29" t="s">
        <v>129</v>
      </c>
      <c r="D29" s="135">
        <v>0.125</v>
      </c>
    </row>
    <row r="30" spans="1:4" x14ac:dyDescent="0.25">
      <c r="A30" t="s">
        <v>119</v>
      </c>
      <c r="B30" t="str">
        <f t="shared" si="0"/>
        <v>04.</v>
      </c>
      <c r="C30" t="s">
        <v>129</v>
      </c>
      <c r="D30" s="135">
        <v>0.35483870967741937</v>
      </c>
    </row>
    <row r="31" spans="1:4" x14ac:dyDescent="0.25">
      <c r="A31" t="s">
        <v>119</v>
      </c>
      <c r="B31" t="str">
        <f t="shared" si="0"/>
        <v>05.</v>
      </c>
      <c r="C31" t="s">
        <v>216</v>
      </c>
      <c r="D31" s="135">
        <v>0.25</v>
      </c>
    </row>
    <row r="32" spans="1:4" x14ac:dyDescent="0.25">
      <c r="A32" t="s">
        <v>119</v>
      </c>
      <c r="B32" t="str">
        <f t="shared" si="0"/>
        <v>05.</v>
      </c>
      <c r="C32" t="s">
        <v>216</v>
      </c>
      <c r="D32" s="135">
        <v>6.4254739356081822E-2</v>
      </c>
    </row>
    <row r="33" spans="1:4" x14ac:dyDescent="0.25">
      <c r="A33" t="s">
        <v>119</v>
      </c>
      <c r="B33" t="str">
        <f t="shared" ref="B33:B64" si="1">LEFT(C33,3)</f>
        <v>05.</v>
      </c>
      <c r="C33" t="s">
        <v>216</v>
      </c>
      <c r="D33" s="135">
        <v>0.3383838383838384</v>
      </c>
    </row>
    <row r="34" spans="1:4" x14ac:dyDescent="0.25">
      <c r="A34" t="s">
        <v>119</v>
      </c>
      <c r="B34" t="str">
        <f t="shared" si="1"/>
        <v>05.</v>
      </c>
      <c r="C34" t="s">
        <v>216</v>
      </c>
      <c r="D34" s="135">
        <v>0.7627343773479125</v>
      </c>
    </row>
    <row r="35" spans="1:4" x14ac:dyDescent="0.25">
      <c r="A35" t="s">
        <v>240</v>
      </c>
      <c r="B35" t="str">
        <f t="shared" si="1"/>
        <v>06.</v>
      </c>
      <c r="C35" t="s">
        <v>241</v>
      </c>
      <c r="D35" s="135">
        <v>0.5</v>
      </c>
    </row>
    <row r="36" spans="1:4" x14ac:dyDescent="0.25">
      <c r="A36" t="s">
        <v>240</v>
      </c>
      <c r="B36" t="str">
        <f t="shared" si="1"/>
        <v>06.</v>
      </c>
      <c r="C36" t="s">
        <v>241</v>
      </c>
      <c r="D36" s="135">
        <v>1</v>
      </c>
    </row>
    <row r="37" spans="1:4" x14ac:dyDescent="0.25">
      <c r="A37" t="s">
        <v>240</v>
      </c>
      <c r="B37" t="str">
        <f t="shared" si="1"/>
        <v>06.</v>
      </c>
      <c r="C37" t="s">
        <v>241</v>
      </c>
      <c r="D37" s="135">
        <v>0.5</v>
      </c>
    </row>
    <row r="38" spans="1:4" x14ac:dyDescent="0.25">
      <c r="A38" t="s">
        <v>240</v>
      </c>
      <c r="B38" t="str">
        <f t="shared" si="1"/>
        <v>06.</v>
      </c>
      <c r="C38" t="s">
        <v>241</v>
      </c>
      <c r="D38" s="135">
        <v>0</v>
      </c>
    </row>
    <row r="39" spans="1:4" x14ac:dyDescent="0.25">
      <c r="A39" t="s">
        <v>240</v>
      </c>
      <c r="B39" t="str">
        <f t="shared" si="1"/>
        <v>06.</v>
      </c>
      <c r="C39" t="s">
        <v>241</v>
      </c>
      <c r="D39" s="135">
        <v>0.5</v>
      </c>
    </row>
    <row r="40" spans="1:4" x14ac:dyDescent="0.25">
      <c r="A40" t="s">
        <v>240</v>
      </c>
      <c r="B40" t="str">
        <f t="shared" si="1"/>
        <v>06.</v>
      </c>
      <c r="C40" t="s">
        <v>241</v>
      </c>
      <c r="D40" s="135">
        <v>0.5</v>
      </c>
    </row>
    <row r="41" spans="1:4" x14ac:dyDescent="0.25">
      <c r="A41" t="s">
        <v>240</v>
      </c>
      <c r="B41" t="str">
        <f t="shared" si="1"/>
        <v>07.</v>
      </c>
      <c r="C41" t="s">
        <v>263</v>
      </c>
      <c r="D41" s="135">
        <v>1</v>
      </c>
    </row>
    <row r="42" spans="1:4" x14ac:dyDescent="0.25">
      <c r="A42" t="s">
        <v>240</v>
      </c>
      <c r="B42" t="str">
        <f t="shared" si="1"/>
        <v>08.</v>
      </c>
      <c r="C42" t="s">
        <v>269</v>
      </c>
      <c r="D42" s="135">
        <v>0.66666666666666663</v>
      </c>
    </row>
    <row r="43" spans="1:4" x14ac:dyDescent="0.25">
      <c r="A43" t="s">
        <v>240</v>
      </c>
      <c r="B43" t="str">
        <f t="shared" si="1"/>
        <v>08.</v>
      </c>
      <c r="C43" t="s">
        <v>269</v>
      </c>
      <c r="D43" s="135">
        <v>0.5</v>
      </c>
    </row>
    <row r="44" spans="1:4" x14ac:dyDescent="0.25">
      <c r="A44" t="s">
        <v>240</v>
      </c>
      <c r="B44" t="str">
        <f t="shared" si="1"/>
        <v>08.</v>
      </c>
      <c r="C44" t="s">
        <v>269</v>
      </c>
      <c r="D44" s="135">
        <v>0.75</v>
      </c>
    </row>
    <row r="45" spans="1:4" x14ac:dyDescent="0.25">
      <c r="A45" t="s">
        <v>286</v>
      </c>
      <c r="B45" t="str">
        <f t="shared" si="1"/>
        <v>09.</v>
      </c>
      <c r="C45" t="s">
        <v>287</v>
      </c>
      <c r="D45" s="135">
        <v>0.42307692307692307</v>
      </c>
    </row>
    <row r="46" spans="1:4" x14ac:dyDescent="0.25">
      <c r="A46" t="s">
        <v>286</v>
      </c>
      <c r="B46" t="str">
        <f t="shared" si="1"/>
        <v>09.</v>
      </c>
      <c r="C46" t="s">
        <v>287</v>
      </c>
      <c r="D46" s="135">
        <v>0.28441011235955055</v>
      </c>
    </row>
    <row r="47" spans="1:4" x14ac:dyDescent="0.25">
      <c r="A47" t="s">
        <v>286</v>
      </c>
      <c r="B47" t="str">
        <f t="shared" si="1"/>
        <v>09.</v>
      </c>
      <c r="C47" t="s">
        <v>287</v>
      </c>
      <c r="D47" s="135">
        <v>0.43243243243243246</v>
      </c>
    </row>
    <row r="48" spans="1:4" x14ac:dyDescent="0.25">
      <c r="A48" t="s">
        <v>286</v>
      </c>
      <c r="B48" t="str">
        <f t="shared" si="1"/>
        <v>09.</v>
      </c>
      <c r="C48" t="s">
        <v>287</v>
      </c>
      <c r="D48" s="135">
        <v>0.88</v>
      </c>
    </row>
    <row r="49" spans="1:4" x14ac:dyDescent="0.25">
      <c r="A49" t="s">
        <v>286</v>
      </c>
      <c r="B49" t="str">
        <f t="shared" si="1"/>
        <v>09.</v>
      </c>
      <c r="C49" t="s">
        <v>287</v>
      </c>
      <c r="D49" s="135">
        <v>0.4</v>
      </c>
    </row>
    <row r="50" spans="1:4" x14ac:dyDescent="0.25">
      <c r="A50" t="s">
        <v>286</v>
      </c>
      <c r="B50" t="str">
        <f t="shared" si="1"/>
        <v>09.</v>
      </c>
      <c r="C50" t="s">
        <v>287</v>
      </c>
      <c r="D50" s="135">
        <v>0</v>
      </c>
    </row>
    <row r="51" spans="1:4" x14ac:dyDescent="0.25">
      <c r="A51" t="s">
        <v>286</v>
      </c>
      <c r="B51" t="str">
        <f t="shared" si="1"/>
        <v>09.</v>
      </c>
      <c r="C51" t="s">
        <v>287</v>
      </c>
      <c r="D51" s="135">
        <v>0</v>
      </c>
    </row>
    <row r="52" spans="1:4" x14ac:dyDescent="0.25">
      <c r="A52" t="s">
        <v>286</v>
      </c>
      <c r="B52" t="str">
        <f t="shared" si="1"/>
        <v>09.</v>
      </c>
      <c r="C52" t="s">
        <v>287</v>
      </c>
      <c r="D52" s="135">
        <v>0.91020408163265309</v>
      </c>
    </row>
    <row r="53" spans="1:4" x14ac:dyDescent="0.25">
      <c r="A53" t="s">
        <v>286</v>
      </c>
      <c r="B53" t="str">
        <f t="shared" si="1"/>
        <v>09.</v>
      </c>
      <c r="C53" t="s">
        <v>287</v>
      </c>
      <c r="D53" s="135">
        <v>0.9285714285714286</v>
      </c>
    </row>
    <row r="54" spans="1:4" x14ac:dyDescent="0.25">
      <c r="A54" t="s">
        <v>286</v>
      </c>
      <c r="B54" t="str">
        <f t="shared" si="1"/>
        <v>09.</v>
      </c>
      <c r="C54" t="s">
        <v>287</v>
      </c>
      <c r="D54" s="135">
        <v>0.55582798622993734</v>
      </c>
    </row>
    <row r="55" spans="1:4" x14ac:dyDescent="0.25">
      <c r="A55" t="s">
        <v>286</v>
      </c>
      <c r="B55" t="str">
        <f t="shared" si="1"/>
        <v>09.</v>
      </c>
      <c r="C55" t="s">
        <v>287</v>
      </c>
      <c r="D55" s="135">
        <v>0.63201616633432289</v>
      </c>
    </row>
    <row r="56" spans="1:4" x14ac:dyDescent="0.25">
      <c r="A56" t="s">
        <v>286</v>
      </c>
      <c r="B56" t="str">
        <f t="shared" si="1"/>
        <v>09.</v>
      </c>
      <c r="C56" t="s">
        <v>287</v>
      </c>
      <c r="D56" s="135">
        <v>0.77631578947368418</v>
      </c>
    </row>
    <row r="57" spans="1:4" x14ac:dyDescent="0.25">
      <c r="A57" t="s">
        <v>286</v>
      </c>
      <c r="B57" t="str">
        <f t="shared" si="1"/>
        <v>09.</v>
      </c>
      <c r="C57" t="s">
        <v>287</v>
      </c>
      <c r="D57" s="135">
        <v>0.46060606060606063</v>
      </c>
    </row>
    <row r="58" spans="1:4" x14ac:dyDescent="0.25">
      <c r="A58" t="s">
        <v>286</v>
      </c>
      <c r="B58" t="str">
        <f t="shared" si="1"/>
        <v>09.</v>
      </c>
      <c r="C58" t="s">
        <v>287</v>
      </c>
      <c r="D58" s="135">
        <v>0.67</v>
      </c>
    </row>
    <row r="59" spans="1:4" x14ac:dyDescent="0.25">
      <c r="A59" t="s">
        <v>286</v>
      </c>
      <c r="B59" t="str">
        <f t="shared" si="1"/>
        <v>09.</v>
      </c>
      <c r="C59" t="s">
        <v>287</v>
      </c>
      <c r="D59" s="135">
        <v>0.65</v>
      </c>
    </row>
    <row r="60" spans="1:4" x14ac:dyDescent="0.25">
      <c r="A60" t="s">
        <v>286</v>
      </c>
      <c r="B60" t="str">
        <f t="shared" si="1"/>
        <v>09.</v>
      </c>
      <c r="C60" t="s">
        <v>287</v>
      </c>
      <c r="D60" s="135">
        <v>0.56000000000000005</v>
      </c>
    </row>
    <row r="61" spans="1:4" x14ac:dyDescent="0.25">
      <c r="A61" t="s">
        <v>286</v>
      </c>
      <c r="B61" t="str">
        <f t="shared" si="1"/>
        <v>10.</v>
      </c>
      <c r="C61" t="s">
        <v>373</v>
      </c>
      <c r="D61" s="135">
        <v>0.82920000000000005</v>
      </c>
    </row>
    <row r="62" spans="1:4" x14ac:dyDescent="0.25">
      <c r="A62" t="s">
        <v>286</v>
      </c>
      <c r="B62" t="str">
        <f t="shared" si="1"/>
        <v>10.</v>
      </c>
      <c r="C62" t="s">
        <v>373</v>
      </c>
      <c r="D62" s="135">
        <v>0.754</v>
      </c>
    </row>
    <row r="63" spans="1:4" x14ac:dyDescent="0.25">
      <c r="A63" t="s">
        <v>286</v>
      </c>
      <c r="B63" t="str">
        <f t="shared" si="1"/>
        <v>11.</v>
      </c>
      <c r="C63" t="s">
        <v>386</v>
      </c>
      <c r="D63" s="135">
        <v>0.5</v>
      </c>
    </row>
    <row r="64" spans="1:4" x14ac:dyDescent="0.25">
      <c r="A64" t="s">
        <v>286</v>
      </c>
      <c r="B64" t="str">
        <f t="shared" si="1"/>
        <v>11.</v>
      </c>
      <c r="C64" t="s">
        <v>386</v>
      </c>
      <c r="D64" s="135">
        <v>0.42249999999999999</v>
      </c>
    </row>
    <row r="65" spans="1:4" x14ac:dyDescent="0.25">
      <c r="A65" t="s">
        <v>399</v>
      </c>
      <c r="B65" t="str">
        <f t="shared" ref="B65:B66" si="2">LEFT(C65,3)</f>
        <v>12.</v>
      </c>
      <c r="C65" t="s">
        <v>400</v>
      </c>
      <c r="D65" s="135">
        <v>0.5</v>
      </c>
    </row>
    <row r="66" spans="1:4" x14ac:dyDescent="0.25">
      <c r="A66" t="s">
        <v>399</v>
      </c>
      <c r="B66" t="str">
        <f t="shared" si="2"/>
        <v>13.</v>
      </c>
      <c r="C66" t="s">
        <v>407</v>
      </c>
      <c r="D66" s="135">
        <v>0.5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6B3C58-A4C3-4687-9C4C-A45FCB6AA74C}">
  <dimension ref="A2:E28"/>
  <sheetViews>
    <sheetView topLeftCell="A16" workbookViewId="0">
      <selection activeCell="E28" sqref="E28"/>
    </sheetView>
  </sheetViews>
  <sheetFormatPr baseColWidth="10" defaultRowHeight="15" x14ac:dyDescent="0.25"/>
  <cols>
    <col min="2" max="2" width="92.7109375" customWidth="1"/>
  </cols>
  <sheetData>
    <row r="2" spans="1:5" x14ac:dyDescent="0.25">
      <c r="B2" cm="1">
        <f t="array" ref="B2:B8">_xlfn.UNIQUE(PAI!B:B)</f>
        <v>0</v>
      </c>
    </row>
    <row r="3" spans="1:5" x14ac:dyDescent="0.25">
      <c r="B3" t="str">
        <v>Dimensión</v>
      </c>
    </row>
    <row r="4" spans="1:5" x14ac:dyDescent="0.25">
      <c r="B4" t="str">
        <v xml:space="preserve">Productiva, social y ambiental </v>
      </c>
      <c r="C4" s="135">
        <f>AVERAGEIF(PAI!B:B,B4,PAI!Q:Q)</f>
        <v>0.47337576771657569</v>
      </c>
    </row>
    <row r="5" spans="1:5" x14ac:dyDescent="0.25">
      <c r="B5" t="str">
        <v>Financiera</v>
      </c>
      <c r="C5" s="135">
        <f>AVERAGEIF(PAI!B:B,B5,PAI!Q:Q)</f>
        <v>0.36973744152712529</v>
      </c>
    </row>
    <row r="6" spans="1:5" x14ac:dyDescent="0.25">
      <c r="B6" t="str">
        <v>Grupos de Interés</v>
      </c>
      <c r="C6" s="135">
        <f>AVERAGEIF(PAI!B:B,B6,PAI!Q:Q)</f>
        <v>0.59166666666666667</v>
      </c>
    </row>
    <row r="7" spans="1:5" x14ac:dyDescent="0.25">
      <c r="B7" t="str">
        <v>Procesos</v>
      </c>
      <c r="C7" s="135">
        <f>AVERAGEIF(PAI!B:B,B7,PAI!Q:Q)</f>
        <v>0.55345804903584961</v>
      </c>
    </row>
    <row r="8" spans="1:5" x14ac:dyDescent="0.25">
      <c r="B8" t="str">
        <v xml:space="preserve">Aprendizaje y Desarrollo </v>
      </c>
      <c r="C8" s="135">
        <f>AVERAGEIF(PAI!B:B,B8,PAI!Q:Q)</f>
        <v>0.5</v>
      </c>
    </row>
    <row r="14" spans="1:5" x14ac:dyDescent="0.25">
      <c r="B14" cm="1">
        <f t="array" ref="B14:B28">_xlfn.UNIQUE(PAI!C:C)</f>
        <v>0</v>
      </c>
    </row>
    <row r="15" spans="1:5" x14ac:dyDescent="0.25">
      <c r="B15" t="str">
        <v>Objetivos estratégicos</v>
      </c>
    </row>
    <row r="16" spans="1:5" x14ac:dyDescent="0.25">
      <c r="A16" t="str">
        <f>LEFT(B16,3)</f>
        <v>01.</v>
      </c>
      <c r="B16" t="str">
        <v>01. 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v>
      </c>
      <c r="C16" s="135">
        <f>AVERAGEIF(Hoja2!B:B,Hoja1!A16,Hoja2!D:D)</f>
        <v>0.29695735677006802</v>
      </c>
      <c r="E16" t="s">
        <v>53</v>
      </c>
    </row>
    <row r="17" spans="1:5" x14ac:dyDescent="0.25">
      <c r="A17" t="str">
        <f t="shared" ref="A17:A28" si="0">LEFT(B17,3)</f>
        <v>02.</v>
      </c>
      <c r="B17" t="str">
        <v>02. Fomentar las economías populares y comunitarias a partir de proyectos estratégicos que generen valor público, social y ambiental.</v>
      </c>
      <c r="C17" s="135">
        <f>AVERAGEIF(Hoja2!B:B,Hoja1!A17,Hoja2!D:D)</f>
        <v>0.83501872659176024</v>
      </c>
      <c r="E17" t="s">
        <v>99</v>
      </c>
    </row>
    <row r="18" spans="1:5" x14ac:dyDescent="0.25">
      <c r="A18" t="str">
        <f t="shared" si="0"/>
        <v>03.</v>
      </c>
      <c r="B18" t="str">
        <v>03. Garantizar la efectiva transferencia de recursos a la Nación, en concordancia con lo establecido en la ley y contribuyendo a los propósitos del Plan Nacional de Desarrollo.</v>
      </c>
      <c r="C18" s="135">
        <f>AVERAGEIF(Hoja2!B:B,Hoja1!A18,Hoja2!D:D)</f>
        <v>0.75905633109455761</v>
      </c>
      <c r="E18" t="s">
        <v>120</v>
      </c>
    </row>
    <row r="19" spans="1:5" x14ac:dyDescent="0.25">
      <c r="A19" t="str">
        <f t="shared" si="0"/>
        <v>04.</v>
      </c>
      <c r="B19" t="str">
        <v>04. Generar rentabilidad económica a partir de la diversificación de ingresos, para la inversión social y la lucha contra el crimen organizado.</v>
      </c>
      <c r="C19" s="135">
        <f>AVERAGEIF(Hoja2!B:B,Hoja1!A19,Hoja2!D:D)</f>
        <v>0.35610189353343591</v>
      </c>
      <c r="E19" t="s">
        <v>129</v>
      </c>
    </row>
    <row r="20" spans="1:5" x14ac:dyDescent="0.25">
      <c r="A20" t="str">
        <f t="shared" si="0"/>
        <v>05.</v>
      </c>
      <c r="B20" t="str">
        <v>05. Garantizar la recuperación de cartera por procesos de cobro persuasivo y judicialización.</v>
      </c>
      <c r="C20" s="135">
        <f>AVERAGEIF(Hoja2!B:B,Hoja1!A20,Hoja2!D:D)</f>
        <v>0.35384323877195817</v>
      </c>
      <c r="E20" t="s">
        <v>216</v>
      </c>
    </row>
    <row r="21" spans="1:5" x14ac:dyDescent="0.25">
      <c r="A21" t="str">
        <f t="shared" si="0"/>
        <v>06.</v>
      </c>
      <c r="B21" t="str">
        <v>06. Garantizar el acceso a la información pública, la participación ciudadana y el diálogo social entre la SAE y poblaciones constitucionalmente protegidas y demás grupos de interés, con principios de inclusión, transparencia, calidad y consistencia.</v>
      </c>
      <c r="C21" s="135">
        <f>AVERAGEIF(Hoja2!B:B,Hoja1!A21,Hoja2!D:D)</f>
        <v>0.5</v>
      </c>
      <c r="E21" t="s">
        <v>241</v>
      </c>
    </row>
    <row r="22" spans="1:5" x14ac:dyDescent="0.25">
      <c r="A22" t="str">
        <f t="shared" si="0"/>
        <v>07.</v>
      </c>
      <c r="B22" t="str">
        <v>07. Promover la creación de alianzas público populares, comunitarias, cooperativas, corporativas y de cooperación internacional, que permitan el uso y el goce de bienes y servicios de la SAE por parte de sus grupos de interés, así como su fortalecimiento institucional.</v>
      </c>
      <c r="C22" s="135">
        <f>AVERAGEIF(Hoja2!B:B,Hoja1!A22,Hoja2!D:D)</f>
        <v>1</v>
      </c>
      <c r="E22" t="s">
        <v>263</v>
      </c>
    </row>
    <row r="23" spans="1:5" x14ac:dyDescent="0.25">
      <c r="A23" t="str">
        <f t="shared" si="0"/>
        <v>08.</v>
      </c>
      <c r="B23" t="str">
        <v>08. Posicionar a la SAE como una entidad líder en la administración transparente de activos a nivel local, nacional e internacional con enfoque social, ambiental y productivo</v>
      </c>
      <c r="C23" s="135">
        <f>AVERAGEIF(Hoja2!B:B,Hoja1!A23,Hoja2!D:D)</f>
        <v>0.63888888888888884</v>
      </c>
      <c r="E23" t="s">
        <v>269</v>
      </c>
    </row>
    <row r="24" spans="1:5" x14ac:dyDescent="0.25">
      <c r="A24" t="str">
        <f t="shared" si="0"/>
        <v>09.</v>
      </c>
      <c r="B24" t="str">
        <v>09. Garantizar la mejora continua del modelo de operación de la SAE basado en acciones de optimización, automatización, control y articulación de procesos contribuyendo a la reducción de tiempos, la transparencia en la operación y el cumplimiento de objetivos institucionales.</v>
      </c>
      <c r="C24" s="135">
        <f>AVERAGEIF(Hoja2!B:B,Hoja1!A24,Hoja2!D:D)</f>
        <v>0.53521631129481206</v>
      </c>
      <c r="E24" t="s">
        <v>287</v>
      </c>
    </row>
    <row r="25" spans="1:5" x14ac:dyDescent="0.25">
      <c r="A25" t="str">
        <f t="shared" si="0"/>
        <v>10.</v>
      </c>
      <c r="B25" t="str">
        <v>10. Diseñar, desarrollar e implementar la estrategia de transición digital que propenda por la transparencia y adecuada administración de los activos.</v>
      </c>
      <c r="C25" s="135">
        <f>AVERAGEIF(Hoja2!B:B,Hoja1!A25,Hoja2!D:D)</f>
        <v>0.79160000000000008</v>
      </c>
      <c r="E25" t="s">
        <v>373</v>
      </c>
    </row>
    <row r="26" spans="1:5" x14ac:dyDescent="0.25">
      <c r="A26" t="str">
        <f t="shared" si="0"/>
        <v>11.</v>
      </c>
      <c r="B26" t="str">
        <v>11. Estandarizar, actualizar y mejorar la información del inventario de activos administrados por la SAE con criterios de calidad y oportunidad.</v>
      </c>
      <c r="C26" s="135">
        <f>AVERAGEIF(Hoja2!B:B,Hoja1!A26,Hoja2!D:D)</f>
        <v>0.46124999999999999</v>
      </c>
      <c r="E26" t="s">
        <v>386</v>
      </c>
    </row>
    <row r="27" spans="1:5" x14ac:dyDescent="0.25">
      <c r="A27" t="str">
        <f t="shared" si="0"/>
        <v>12.</v>
      </c>
      <c r="B27" t="str">
        <v>12. Fomentar un bienestar laboral armónico de acuerdo con los valores institucionales y las necesidades de los trabajadores de SAE.</v>
      </c>
      <c r="C27" s="135">
        <f>AVERAGEIF(Hoja2!B:B,Hoja1!A27,Hoja2!D:D)</f>
        <v>0.5</v>
      </c>
      <c r="E27" t="s">
        <v>400</v>
      </c>
    </row>
    <row r="28" spans="1:5" x14ac:dyDescent="0.25">
      <c r="A28" t="str">
        <f t="shared" si="0"/>
        <v>13.</v>
      </c>
      <c r="B28" t="str">
        <v>13. Desarrollar y potenciar las habilidades, competencias y conocimiento del talento humano de SAE a través de procesos de gestión de conocimiento y gestión del cambio.</v>
      </c>
      <c r="C28" s="135">
        <f>AVERAGEIF(Hoja2!B:B,Hoja1!A28,Hoja2!D:D)</f>
        <v>0.5</v>
      </c>
      <c r="E28" t="s">
        <v>407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0A8779-A645-44CD-BCE3-88E5D8FE4D2C}">
  <dimension ref="A1:M27"/>
  <sheetViews>
    <sheetView zoomScale="130" zoomScaleNormal="130" workbookViewId="0">
      <selection activeCell="F17" sqref="F17"/>
    </sheetView>
  </sheetViews>
  <sheetFormatPr baseColWidth="10" defaultColWidth="9.140625" defaultRowHeight="15" x14ac:dyDescent="0.25"/>
  <cols>
    <col min="1" max="1" width="57" customWidth="1"/>
    <col min="2" max="9" width="6.7109375" customWidth="1"/>
    <col min="10" max="10" width="19.5703125" style="136" customWidth="1"/>
    <col min="11" max="11" width="47.42578125" customWidth="1"/>
    <col min="12" max="12" width="55" customWidth="1"/>
  </cols>
  <sheetData>
    <row r="1" spans="1:13" x14ac:dyDescent="0.25">
      <c r="A1" s="191" t="s">
        <v>453</v>
      </c>
      <c r="B1" s="192" t="s">
        <v>454</v>
      </c>
      <c r="C1" s="192"/>
      <c r="D1" s="192" t="s">
        <v>455</v>
      </c>
      <c r="E1" s="192"/>
      <c r="F1" s="192" t="s">
        <v>456</v>
      </c>
      <c r="G1" s="192"/>
      <c r="H1" s="192" t="s">
        <v>457</v>
      </c>
      <c r="I1" s="192"/>
    </row>
    <row r="2" spans="1:13" x14ac:dyDescent="0.25">
      <c r="A2" s="191"/>
      <c r="B2" s="133" t="s">
        <v>458</v>
      </c>
      <c r="C2" s="133" t="s">
        <v>459</v>
      </c>
      <c r="D2" s="133" t="s">
        <v>460</v>
      </c>
      <c r="E2" s="133" t="s">
        <v>461</v>
      </c>
      <c r="F2" s="133" t="s">
        <v>460</v>
      </c>
      <c r="G2" s="133" t="s">
        <v>461</v>
      </c>
      <c r="H2" s="133" t="s">
        <v>458</v>
      </c>
      <c r="I2" s="133" t="s">
        <v>459</v>
      </c>
      <c r="J2" s="133" t="s">
        <v>464</v>
      </c>
      <c r="K2" s="133" t="s">
        <v>24</v>
      </c>
      <c r="L2" s="137" t="s">
        <v>468</v>
      </c>
    </row>
    <row r="3" spans="1:13" x14ac:dyDescent="0.25">
      <c r="A3" t="s">
        <v>291</v>
      </c>
      <c r="B3">
        <f>COUNTIF(PAI!G:G,A3)</f>
        <v>1</v>
      </c>
      <c r="C3">
        <f>COUNTIF(Gestión!A:A,A3)</f>
        <v>8</v>
      </c>
      <c r="D3" t="e">
        <f>COUNTIFS(PAI!G:G,A3,PAI!#REF!,FALSE)</f>
        <v>#REF!</v>
      </c>
      <c r="E3" t="e">
        <f>COUNTIFS(PAI!G:G,A3,PAI!#REF!,FALSE)</f>
        <v>#REF!</v>
      </c>
      <c r="F3">
        <f>COUNTIFS(Gestión!A:A,A3,Gestión!B:B,FALSE)</f>
        <v>8</v>
      </c>
      <c r="G3">
        <f>COUNTIFS(Gestión!A:A,A3,Gestión!C:C,FALSE)</f>
        <v>8</v>
      </c>
      <c r="H3" s="135">
        <f>IFERROR(AVERAGE(D3:E3)/B3,1)</f>
        <v>1</v>
      </c>
      <c r="I3" s="135">
        <f>IFERROR(AVERAGE(F3:G3)/C3,1)</f>
        <v>1</v>
      </c>
      <c r="J3" s="136" t="s">
        <v>465</v>
      </c>
      <c r="K3" t="s">
        <v>466</v>
      </c>
      <c r="L3" t="s">
        <v>470</v>
      </c>
    </row>
    <row r="4" spans="1:13" x14ac:dyDescent="0.25">
      <c r="A4" t="s">
        <v>145</v>
      </c>
      <c r="B4">
        <f>COUNTIF(PAI!G:G,A4)</f>
        <v>2</v>
      </c>
      <c r="C4">
        <f>COUNTIF(Gestión!A:A,A4)</f>
        <v>2</v>
      </c>
      <c r="D4" t="e">
        <f>COUNTIFS(PAI!G:G,A4,PAI!#REF!,FALSE)</f>
        <v>#REF!</v>
      </c>
      <c r="E4" t="e">
        <f>COUNTIFS(PAI!G:G,A4,PAI!#REF!,FALSE)</f>
        <v>#REF!</v>
      </c>
      <c r="F4">
        <f>COUNTIFS(Gestión!A:A,A4,Gestión!B:B,FALSE)</f>
        <v>2</v>
      </c>
      <c r="G4">
        <f>COUNTIFS(Gestión!A:A,A4,Gestión!C:C,FALSE)</f>
        <v>2</v>
      </c>
      <c r="H4" s="135">
        <f t="shared" ref="H4:H27" si="0">IFERROR(AVERAGE(D4:E4)/B4,1)</f>
        <v>1</v>
      </c>
      <c r="I4" s="135">
        <f t="shared" ref="I4:I27" si="1">IFERROR(AVERAGE(F4:G4)/C4,1)</f>
        <v>1</v>
      </c>
      <c r="J4" s="136" t="s">
        <v>465</v>
      </c>
      <c r="K4" t="s">
        <v>467</v>
      </c>
      <c r="L4" t="s">
        <v>470</v>
      </c>
    </row>
    <row r="5" spans="1:13" x14ac:dyDescent="0.25">
      <c r="A5" t="s">
        <v>462</v>
      </c>
      <c r="B5">
        <f>COUNTIF(PAI!G:G,A5)</f>
        <v>0</v>
      </c>
      <c r="C5">
        <f>COUNTIF(Gestión!A:A,A5)</f>
        <v>4</v>
      </c>
      <c r="D5" t="e">
        <f>COUNTIFS(PAI!G:G,A5,PAI!#REF!,FALSE)</f>
        <v>#REF!</v>
      </c>
      <c r="E5" t="e">
        <f>COUNTIFS(PAI!G:G,A5,PAI!#REF!,FALSE)</f>
        <v>#REF!</v>
      </c>
      <c r="F5">
        <f>COUNTIFS(Gestión!A:A,A5,Gestión!B:B,FALSE)</f>
        <v>4</v>
      </c>
      <c r="G5">
        <f>COUNTIFS(Gestión!A:A,A5,Gestión!C:C,FALSE)</f>
        <v>4</v>
      </c>
      <c r="H5" s="135">
        <f t="shared" si="0"/>
        <v>1</v>
      </c>
      <c r="I5" s="135">
        <f t="shared" si="1"/>
        <v>1</v>
      </c>
      <c r="J5" s="136" t="s">
        <v>465</v>
      </c>
      <c r="K5" t="s">
        <v>469</v>
      </c>
      <c r="L5" t="s">
        <v>470</v>
      </c>
      <c r="M5" t="s">
        <v>489</v>
      </c>
    </row>
    <row r="6" spans="1:13" x14ac:dyDescent="0.25">
      <c r="A6" t="s">
        <v>220</v>
      </c>
      <c r="B6">
        <f>COUNTIF(PAI!G:G,A6)</f>
        <v>2</v>
      </c>
      <c r="C6">
        <f>COUNTIF(Gestión!A:A,A6)</f>
        <v>2</v>
      </c>
      <c r="D6" t="e">
        <f>COUNTIFS(PAI!G:G,A6,PAI!#REF!,FALSE)</f>
        <v>#REF!</v>
      </c>
      <c r="E6" t="e">
        <f>COUNTIFS(PAI!G:G,A6,PAI!#REF!,FALSE)</f>
        <v>#REF!</v>
      </c>
      <c r="F6">
        <f>COUNTIFS(Gestión!A:A,A6,Gestión!B:B,FALSE)</f>
        <v>2</v>
      </c>
      <c r="G6">
        <f>COUNTIFS(Gestión!A:A,A6,Gestión!C:C,FALSE)</f>
        <v>2</v>
      </c>
      <c r="H6" s="135">
        <f t="shared" si="0"/>
        <v>1</v>
      </c>
      <c r="I6" s="135">
        <f t="shared" si="1"/>
        <v>1</v>
      </c>
      <c r="K6" t="s">
        <v>480</v>
      </c>
      <c r="L6" t="s">
        <v>470</v>
      </c>
    </row>
    <row r="7" spans="1:13" x14ac:dyDescent="0.25">
      <c r="A7" t="s">
        <v>463</v>
      </c>
      <c r="B7">
        <f>COUNTIF(PAI!G:G,A7)</f>
        <v>0</v>
      </c>
      <c r="C7">
        <f>COUNTIF(Gestión!A:A,A7)</f>
        <v>4</v>
      </c>
      <c r="D7" t="e">
        <f>COUNTIFS(PAI!G:G,A7,PAI!#REF!,FALSE)</f>
        <v>#REF!</v>
      </c>
      <c r="E7" t="e">
        <f>COUNTIFS(PAI!G:G,A7,PAI!#REF!,FALSE)</f>
        <v>#REF!</v>
      </c>
      <c r="F7">
        <f>COUNTIFS(Gestión!A:A,A7,Gestión!B:B,FALSE)</f>
        <v>4</v>
      </c>
      <c r="G7">
        <f>COUNTIFS(Gestión!A:A,A7,Gestión!C:C,FALSE)</f>
        <v>4</v>
      </c>
      <c r="H7" s="135">
        <f t="shared" si="0"/>
        <v>1</v>
      </c>
      <c r="I7" s="135">
        <f t="shared" si="1"/>
        <v>1</v>
      </c>
      <c r="J7" s="136" t="s">
        <v>465</v>
      </c>
      <c r="K7" t="s">
        <v>471</v>
      </c>
      <c r="L7" t="s">
        <v>470</v>
      </c>
    </row>
    <row r="8" spans="1:13" x14ac:dyDescent="0.25">
      <c r="A8" t="s">
        <v>389</v>
      </c>
      <c r="B8">
        <f>COUNTIF(PAI!G:G,A8)</f>
        <v>1</v>
      </c>
      <c r="C8">
        <f>COUNTIF(Gestión!A:A,A8)</f>
        <v>4</v>
      </c>
      <c r="D8" t="e">
        <f>COUNTIFS(PAI!G:G,A8,PAI!#REF!,FALSE)</f>
        <v>#REF!</v>
      </c>
      <c r="E8" t="e">
        <f>COUNTIFS(PAI!G:G,A8,PAI!#REF!,FALSE)</f>
        <v>#REF!</v>
      </c>
      <c r="F8">
        <f>COUNTIFS(Gestión!A:A,A8,Gestión!B:B,FALSE)</f>
        <v>4</v>
      </c>
      <c r="G8">
        <f>COUNTIFS(Gestión!A:A,A8,Gestión!C:C,FALSE)</f>
        <v>4</v>
      </c>
      <c r="H8" s="135">
        <f t="shared" si="0"/>
        <v>1</v>
      </c>
      <c r="I8" s="135">
        <f t="shared" si="1"/>
        <v>1</v>
      </c>
      <c r="J8" s="136" t="s">
        <v>465</v>
      </c>
      <c r="L8" t="s">
        <v>470</v>
      </c>
    </row>
    <row r="9" spans="1:13" ht="18.75" customHeight="1" x14ac:dyDescent="0.25">
      <c r="A9" t="s">
        <v>56</v>
      </c>
      <c r="B9">
        <f>COUNTIF(PAI!G:G,A9)</f>
        <v>5</v>
      </c>
      <c r="C9">
        <f>COUNTIF(Gestión!A:A,A9)</f>
        <v>0</v>
      </c>
      <c r="D9" t="e">
        <f>COUNTIFS(PAI!G:G,A9,PAI!#REF!,FALSE)</f>
        <v>#REF!</v>
      </c>
      <c r="E9" t="e">
        <f>COUNTIFS(PAI!G:G,A9,PAI!#REF!,FALSE)</f>
        <v>#REF!</v>
      </c>
      <c r="F9">
        <f>COUNTIFS(Gestión!A:A,A9,Gestión!B:B,FALSE)</f>
        <v>0</v>
      </c>
      <c r="G9">
        <f>COUNTIFS(Gestión!A:A,A9,Gestión!C:C,FALSE)</f>
        <v>0</v>
      </c>
      <c r="H9" s="135">
        <f t="shared" si="0"/>
        <v>1</v>
      </c>
      <c r="I9" s="135">
        <f t="shared" si="1"/>
        <v>1</v>
      </c>
      <c r="K9" s="140" t="s">
        <v>481</v>
      </c>
      <c r="L9" t="s">
        <v>472</v>
      </c>
    </row>
    <row r="10" spans="1:13" x14ac:dyDescent="0.25">
      <c r="A10" t="s">
        <v>310</v>
      </c>
      <c r="B10">
        <f>COUNTIF(PAI!G:G,A10)</f>
        <v>1</v>
      </c>
      <c r="C10">
        <f>COUNTIF(Gestión!A:A,A10)</f>
        <v>1</v>
      </c>
      <c r="D10" t="e">
        <f>COUNTIFS(PAI!G:G,A10,PAI!#REF!,FALSE)</f>
        <v>#REF!</v>
      </c>
      <c r="E10" t="e">
        <f>COUNTIFS(PAI!G:G,A10,PAI!#REF!,FALSE)</f>
        <v>#REF!</v>
      </c>
      <c r="F10">
        <f>COUNTIFS(Gestión!A:A,A10,Gestión!B:B,FALSE)</f>
        <v>0</v>
      </c>
      <c r="G10">
        <f>COUNTIFS(Gestión!A:A,A10,Gestión!C:C,FALSE)</f>
        <v>0</v>
      </c>
      <c r="H10" s="135">
        <f t="shared" si="0"/>
        <v>1</v>
      </c>
      <c r="I10" s="135">
        <f t="shared" si="1"/>
        <v>0</v>
      </c>
      <c r="J10" s="136" t="s">
        <v>465</v>
      </c>
    </row>
    <row r="11" spans="1:13" x14ac:dyDescent="0.25">
      <c r="A11" t="s">
        <v>103</v>
      </c>
      <c r="B11">
        <f>COUNTIF(PAI!G:G,A11)</f>
        <v>4</v>
      </c>
      <c r="C11">
        <f>COUNTIF(Gestión!A:A,A11)</f>
        <v>0</v>
      </c>
      <c r="D11" t="e">
        <f>COUNTIFS(PAI!G:G,A11,PAI!#REF!,FALSE)</f>
        <v>#REF!</v>
      </c>
      <c r="E11" t="e">
        <f>COUNTIFS(PAI!G:G,A11,PAI!#REF!,FALSE)</f>
        <v>#REF!</v>
      </c>
      <c r="F11">
        <f>COUNTIFS(Gestión!A:A,A11,Gestión!B:B,FALSE)</f>
        <v>0</v>
      </c>
      <c r="G11">
        <f>COUNTIFS(Gestión!A:A,A11,Gestión!C:C,FALSE)</f>
        <v>0</v>
      </c>
      <c r="H11" s="135">
        <f t="shared" si="0"/>
        <v>1</v>
      </c>
      <c r="I11" s="135">
        <f t="shared" si="1"/>
        <v>1</v>
      </c>
      <c r="J11" s="136" t="s">
        <v>465</v>
      </c>
      <c r="L11" t="s">
        <v>473</v>
      </c>
    </row>
    <row r="12" spans="1:13" x14ac:dyDescent="0.25">
      <c r="A12" t="s">
        <v>174</v>
      </c>
      <c r="B12">
        <f>COUNTIF(PAI!G:G,A12)</f>
        <v>4</v>
      </c>
      <c r="C12">
        <f>COUNTIF(Gestión!A:A,A12)</f>
        <v>1</v>
      </c>
      <c r="D12" t="e">
        <f>COUNTIFS(PAI!G:G,A12,PAI!#REF!,FALSE)</f>
        <v>#REF!</v>
      </c>
      <c r="E12" t="e">
        <f>COUNTIFS(PAI!G:G,A12,PAI!#REF!,FALSE)</f>
        <v>#REF!</v>
      </c>
      <c r="F12">
        <f>COUNTIFS(Gestión!A:A,A12,Gestión!B:B,FALSE)</f>
        <v>1</v>
      </c>
      <c r="G12">
        <f>COUNTIFS(Gestión!A:A,A12,Gestión!C:C,FALSE)</f>
        <v>1</v>
      </c>
      <c r="H12" s="135">
        <f t="shared" si="0"/>
        <v>1</v>
      </c>
      <c r="I12" s="135">
        <f t="shared" si="1"/>
        <v>1</v>
      </c>
      <c r="K12" t="s">
        <v>482</v>
      </c>
      <c r="L12" t="s">
        <v>470</v>
      </c>
      <c r="M12" t="s">
        <v>489</v>
      </c>
    </row>
    <row r="13" spans="1:13" ht="17.25" customHeight="1" x14ac:dyDescent="0.25">
      <c r="A13" t="s">
        <v>327</v>
      </c>
      <c r="B13">
        <f>COUNTIF(PAI!G:G,A13)</f>
        <v>4</v>
      </c>
      <c r="C13">
        <f>COUNTIF(Gestión!A:A,A13)</f>
        <v>0</v>
      </c>
      <c r="D13" t="e">
        <f>COUNTIFS(PAI!G:G,A13,PAI!#REF!,FALSE)</f>
        <v>#REF!</v>
      </c>
      <c r="E13" t="e">
        <f>COUNTIFS(PAI!G:G,A13,PAI!#REF!,FALSE)</f>
        <v>#REF!</v>
      </c>
      <c r="F13">
        <f>COUNTIFS(Gestión!A:A,A13,Gestión!B:B,FALSE)</f>
        <v>0</v>
      </c>
      <c r="G13">
        <f>COUNTIFS(Gestión!A:A,A13,Gestión!C:C,FALSE)</f>
        <v>0</v>
      </c>
      <c r="H13" s="135">
        <f t="shared" si="0"/>
        <v>1</v>
      </c>
      <c r="I13" s="135">
        <f t="shared" si="1"/>
        <v>1</v>
      </c>
      <c r="K13" s="140" t="s">
        <v>483</v>
      </c>
      <c r="L13" t="s">
        <v>479</v>
      </c>
      <c r="M13" t="s">
        <v>489</v>
      </c>
    </row>
    <row r="14" spans="1:13" x14ac:dyDescent="0.25">
      <c r="A14" t="s">
        <v>124</v>
      </c>
      <c r="B14">
        <f>COUNTIF(PAI!G:G,A14)</f>
        <v>8</v>
      </c>
      <c r="C14">
        <f>COUNTIF(Gestión!A:A,A14)</f>
        <v>0</v>
      </c>
      <c r="D14" t="e">
        <f>COUNTIFS(PAI!G:G,A14,PAI!#REF!,FALSE)</f>
        <v>#REF!</v>
      </c>
      <c r="E14" t="e">
        <f>COUNTIFS(PAI!G:G,A14,PAI!#REF!,FALSE)</f>
        <v>#REF!</v>
      </c>
      <c r="F14">
        <f>COUNTIFS(Gestión!A:A,A14,Gestión!B:B,FALSE)</f>
        <v>0</v>
      </c>
      <c r="G14">
        <f>COUNTIFS(Gestión!A:A,A14,Gestión!C:C,FALSE)</f>
        <v>0</v>
      </c>
      <c r="H14" s="135">
        <f t="shared" si="0"/>
        <v>1</v>
      </c>
      <c r="I14" s="135">
        <f t="shared" si="1"/>
        <v>1</v>
      </c>
      <c r="J14" s="136" t="s">
        <v>465</v>
      </c>
      <c r="L14" t="s">
        <v>470</v>
      </c>
    </row>
    <row r="15" spans="1:13" x14ac:dyDescent="0.25">
      <c r="A15" t="s">
        <v>65</v>
      </c>
      <c r="B15">
        <f>COUNTIF(PAI!G:G,A15)</f>
        <v>1</v>
      </c>
      <c r="C15">
        <f>COUNTIF(Gestión!A:A,A15)</f>
        <v>3</v>
      </c>
      <c r="D15" t="e">
        <f>COUNTIFS(PAI!G:G,A15,PAI!#REF!,FALSE)</f>
        <v>#REF!</v>
      </c>
      <c r="E15" t="e">
        <f>COUNTIFS(PAI!G:G,A15,PAI!#REF!,FALSE)</f>
        <v>#REF!</v>
      </c>
      <c r="F15">
        <f>COUNTIFS(Gestión!A:A,A15,Gestión!B:B,FALSE)</f>
        <v>3</v>
      </c>
      <c r="G15">
        <f>COUNTIFS(Gestión!A:A,A15,Gestión!C:C,FALSE)</f>
        <v>3</v>
      </c>
      <c r="H15" s="135">
        <f t="shared" si="0"/>
        <v>1</v>
      </c>
      <c r="I15" s="135">
        <f t="shared" si="1"/>
        <v>1</v>
      </c>
      <c r="J15" s="136" t="s">
        <v>465</v>
      </c>
      <c r="K15" t="s">
        <v>474</v>
      </c>
      <c r="L15" t="s">
        <v>470</v>
      </c>
    </row>
    <row r="16" spans="1:13" x14ac:dyDescent="0.25">
      <c r="A16" t="s">
        <v>72</v>
      </c>
      <c r="B16">
        <f>COUNTIF(PAI!G:G,A16)</f>
        <v>2</v>
      </c>
      <c r="C16">
        <f>COUNTIF(Gestión!A:A,A16)</f>
        <v>3</v>
      </c>
      <c r="D16" t="e">
        <f>COUNTIFS(PAI!G:G,A16,PAI!#REF!,FALSE)</f>
        <v>#REF!</v>
      </c>
      <c r="E16" t="e">
        <f>COUNTIFS(PAI!G:G,A16,PAI!#REF!,FALSE)</f>
        <v>#REF!</v>
      </c>
      <c r="F16">
        <f>COUNTIFS(Gestión!A:A,A16,Gestión!B:B,FALSE)</f>
        <v>3</v>
      </c>
      <c r="G16">
        <f>COUNTIFS(Gestión!A:A,A16,Gestión!C:C,FALSE)</f>
        <v>3</v>
      </c>
      <c r="H16" s="135">
        <f t="shared" si="0"/>
        <v>1</v>
      </c>
      <c r="I16" s="135">
        <f t="shared" si="1"/>
        <v>1</v>
      </c>
      <c r="J16" s="136" t="s">
        <v>465</v>
      </c>
      <c r="K16" t="s">
        <v>484</v>
      </c>
      <c r="L16" t="s">
        <v>470</v>
      </c>
    </row>
    <row r="17" spans="1:13" x14ac:dyDescent="0.25">
      <c r="A17" t="s">
        <v>82</v>
      </c>
      <c r="B17">
        <f>COUNTIF(PAI!G:G,A17)</f>
        <v>7</v>
      </c>
      <c r="C17">
        <f>COUNTIF(Gestión!A:A,A17)</f>
        <v>0</v>
      </c>
      <c r="D17" t="e">
        <f>COUNTIFS(PAI!G:G,A17,PAI!#REF!,FALSE)</f>
        <v>#REF!</v>
      </c>
      <c r="E17" t="e">
        <f>COUNTIFS(PAI!G:G,A17,PAI!#REF!,FALSE)</f>
        <v>#REF!</v>
      </c>
      <c r="F17">
        <f>COUNTIFS(Gestión!A:A,A17,Gestión!B:B,FALSE)</f>
        <v>0</v>
      </c>
      <c r="G17">
        <f>COUNTIFS(Gestión!A:A,A17,Gestión!C:C,FALSE)</f>
        <v>0</v>
      </c>
      <c r="H17" s="135">
        <f t="shared" si="0"/>
        <v>1</v>
      </c>
      <c r="I17" s="135">
        <f t="shared" si="1"/>
        <v>1</v>
      </c>
      <c r="K17" t="s">
        <v>485</v>
      </c>
      <c r="L17" t="s">
        <v>470</v>
      </c>
    </row>
    <row r="18" spans="1:13" x14ac:dyDescent="0.25">
      <c r="A18" t="s">
        <v>132</v>
      </c>
      <c r="B18">
        <f>COUNTIF(PAI!G:G,A18)</f>
        <v>2</v>
      </c>
      <c r="C18">
        <f>COUNTIF(Gestión!A:A,A18)</f>
        <v>3</v>
      </c>
      <c r="D18" t="e">
        <f>COUNTIFS(PAI!G:G,A18,PAI!#REF!,FALSE)</f>
        <v>#REF!</v>
      </c>
      <c r="E18" t="e">
        <f>COUNTIFS(PAI!G:G,A18,PAI!#REF!,FALSE)</f>
        <v>#REF!</v>
      </c>
      <c r="F18">
        <f>COUNTIFS(Gestión!A:A,A18,Gestión!B:B,FALSE)</f>
        <v>3</v>
      </c>
      <c r="G18">
        <f>COUNTIFS(Gestión!A:A,A18,Gestión!C:C,FALSE)</f>
        <v>3</v>
      </c>
      <c r="H18" s="135">
        <f t="shared" si="0"/>
        <v>1</v>
      </c>
      <c r="I18" s="135">
        <f t="shared" si="1"/>
        <v>1</v>
      </c>
      <c r="K18" t="s">
        <v>486</v>
      </c>
      <c r="L18" t="s">
        <v>470</v>
      </c>
    </row>
    <row r="19" spans="1:13" x14ac:dyDescent="0.25">
      <c r="A19" t="s">
        <v>137</v>
      </c>
      <c r="B19">
        <f>COUNTIF(PAI!G:G,A19)</f>
        <v>2</v>
      </c>
      <c r="C19">
        <f>COUNTIF(Gestión!A:A,A19)</f>
        <v>3</v>
      </c>
      <c r="D19" t="e">
        <f>COUNTIFS(PAI!G:G,A19,PAI!#REF!,FALSE)</f>
        <v>#REF!</v>
      </c>
      <c r="E19" t="e">
        <f>COUNTIFS(PAI!G:G,A19,PAI!#REF!,FALSE)</f>
        <v>#REF!</v>
      </c>
      <c r="F19">
        <f>COUNTIFS(Gestión!A:A,A19,Gestión!B:B,FALSE)</f>
        <v>3</v>
      </c>
      <c r="G19">
        <f>COUNTIFS(Gestión!A:A,A19,Gestión!C:C,FALSE)</f>
        <v>3</v>
      </c>
      <c r="H19" s="135">
        <f t="shared" si="0"/>
        <v>1</v>
      </c>
      <c r="I19" s="135">
        <f t="shared" si="1"/>
        <v>1</v>
      </c>
      <c r="K19" s="138" t="s">
        <v>475</v>
      </c>
      <c r="L19" t="s">
        <v>470</v>
      </c>
    </row>
    <row r="20" spans="1:13" x14ac:dyDescent="0.25">
      <c r="A20" t="s">
        <v>139</v>
      </c>
      <c r="B20">
        <f>COUNTIF(PAI!G:G,A20)</f>
        <v>2</v>
      </c>
      <c r="C20">
        <f>COUNTIF(Gestión!A:A,A20)</f>
        <v>3</v>
      </c>
      <c r="D20" t="e">
        <f>COUNTIFS(PAI!G:G,A20,PAI!#REF!,FALSE)</f>
        <v>#REF!</v>
      </c>
      <c r="E20" t="e">
        <f>COUNTIFS(PAI!G:G,A20,PAI!#REF!,FALSE)</f>
        <v>#REF!</v>
      </c>
      <c r="F20">
        <f>COUNTIFS(Gestión!A:A,A20,Gestión!B:B,FALSE)</f>
        <v>3</v>
      </c>
      <c r="G20">
        <f>COUNTIFS(Gestión!A:A,A20,Gestión!C:C,FALSE)</f>
        <v>3</v>
      </c>
      <c r="H20" s="135">
        <f t="shared" si="0"/>
        <v>1</v>
      </c>
      <c r="I20" s="135">
        <f t="shared" si="1"/>
        <v>1</v>
      </c>
      <c r="K20" t="s">
        <v>487</v>
      </c>
      <c r="L20" t="s">
        <v>470</v>
      </c>
    </row>
    <row r="21" spans="1:13" x14ac:dyDescent="0.25">
      <c r="A21" t="s">
        <v>141</v>
      </c>
      <c r="B21">
        <f>COUNTIF(PAI!G:G,A21)</f>
        <v>2</v>
      </c>
      <c r="C21">
        <f>COUNTIF(Gestión!A:A,A21)</f>
        <v>3</v>
      </c>
      <c r="D21" t="e">
        <f>COUNTIFS(PAI!G:G,A21,PAI!#REF!,FALSE)</f>
        <v>#REF!</v>
      </c>
      <c r="E21" t="e">
        <f>COUNTIFS(PAI!G:G,A21,PAI!#REF!,FALSE)</f>
        <v>#REF!</v>
      </c>
      <c r="F21">
        <f>COUNTIFS(Gestión!A:A,A21,Gestión!B:B,FALSE)</f>
        <v>3</v>
      </c>
      <c r="G21">
        <f>COUNTIFS(Gestión!A:A,A21,Gestión!C:C,FALSE)</f>
        <v>3</v>
      </c>
      <c r="H21" s="135">
        <f t="shared" si="0"/>
        <v>1</v>
      </c>
      <c r="I21" s="135">
        <f t="shared" si="1"/>
        <v>1</v>
      </c>
      <c r="J21" s="136" t="s">
        <v>465</v>
      </c>
      <c r="K21" t="s">
        <v>488</v>
      </c>
      <c r="L21" t="s">
        <v>470</v>
      </c>
    </row>
    <row r="22" spans="1:13" x14ac:dyDescent="0.25">
      <c r="A22" t="s">
        <v>346</v>
      </c>
      <c r="B22">
        <f>COUNTIF(PAI!G:G,A22)</f>
        <v>2</v>
      </c>
      <c r="C22">
        <f>COUNTIF(Gestión!A:A,A22)</f>
        <v>0</v>
      </c>
      <c r="D22" t="e">
        <f>COUNTIFS(PAI!G:G,A22,PAI!#REF!,FALSE)</f>
        <v>#REF!</v>
      </c>
      <c r="E22" t="e">
        <f>COUNTIFS(PAI!G:G,A22,PAI!#REF!,FALSE)</f>
        <v>#REF!</v>
      </c>
      <c r="F22">
        <f>COUNTIFS(Gestión!A:A,A22,Gestión!B:B,FALSE)</f>
        <v>0</v>
      </c>
      <c r="G22">
        <f>COUNTIFS(Gestión!A:A,A22,Gestión!C:C,FALSE)</f>
        <v>0</v>
      </c>
      <c r="H22" s="135">
        <f t="shared" si="0"/>
        <v>1</v>
      </c>
      <c r="I22" s="135">
        <f t="shared" si="1"/>
        <v>1</v>
      </c>
      <c r="L22" t="s">
        <v>470</v>
      </c>
    </row>
    <row r="23" spans="1:13" x14ac:dyDescent="0.25">
      <c r="A23" t="s">
        <v>94</v>
      </c>
      <c r="B23">
        <f>COUNTIF(PAI!G:G,A23)</f>
        <v>1</v>
      </c>
      <c r="C23">
        <f>COUNTIF(Gestión!A:A,A23)</f>
        <v>4</v>
      </c>
      <c r="D23" t="e">
        <f>COUNTIFS(PAI!G:G,A23,PAI!#REF!,FALSE)</f>
        <v>#REF!</v>
      </c>
      <c r="E23" t="e">
        <f>COUNTIFS(PAI!G:G,A23,PAI!#REF!,FALSE)</f>
        <v>#REF!</v>
      </c>
      <c r="F23">
        <f>COUNTIFS(Gestión!A:A,A23,Gestión!B:B,FALSE)</f>
        <v>4</v>
      </c>
      <c r="G23">
        <f>COUNTIFS(Gestión!A:A,A23,Gestión!C:C,FALSE)</f>
        <v>4</v>
      </c>
      <c r="H23" s="135">
        <f t="shared" si="0"/>
        <v>1</v>
      </c>
      <c r="I23" s="135">
        <f t="shared" si="1"/>
        <v>1</v>
      </c>
      <c r="L23" t="s">
        <v>470</v>
      </c>
    </row>
    <row r="24" spans="1:13" x14ac:dyDescent="0.25">
      <c r="A24" t="s">
        <v>358</v>
      </c>
      <c r="B24">
        <f>COUNTIF(PAI!G:G,A24)</f>
        <v>3</v>
      </c>
      <c r="C24">
        <f>COUNTIF(Gestión!A:A,A24)</f>
        <v>1</v>
      </c>
      <c r="D24" t="e">
        <f>COUNTIFS(PAI!G:G,A24,PAI!#REF!,FALSE)</f>
        <v>#REF!</v>
      </c>
      <c r="E24" t="e">
        <f>COUNTIFS(PAI!G:G,A24,PAI!#REF!,FALSE)</f>
        <v>#REF!</v>
      </c>
      <c r="F24">
        <f>COUNTIFS(Gestión!A:A,A24,Gestión!B:B,FALSE)</f>
        <v>1</v>
      </c>
      <c r="G24">
        <f>COUNTIFS(Gestión!A:A,A24,Gestión!C:C,FALSE)</f>
        <v>1</v>
      </c>
      <c r="H24" s="135">
        <f t="shared" si="0"/>
        <v>1</v>
      </c>
      <c r="I24" s="135">
        <f t="shared" si="1"/>
        <v>1</v>
      </c>
      <c r="J24" s="136" t="s">
        <v>465</v>
      </c>
      <c r="L24" t="s">
        <v>470</v>
      </c>
    </row>
    <row r="25" spans="1:13" x14ac:dyDescent="0.25">
      <c r="A25" t="s">
        <v>253</v>
      </c>
      <c r="B25">
        <f>COUNTIF(PAI!G:G,A25)</f>
        <v>5</v>
      </c>
      <c r="C25">
        <f>COUNTIF(Gestión!A:A,A25)</f>
        <v>0</v>
      </c>
      <c r="D25" t="e">
        <f>COUNTIFS(PAI!G:G,A25,PAI!#REF!,FALSE)</f>
        <v>#REF!</v>
      </c>
      <c r="E25" t="e">
        <f>COUNTIFS(PAI!G:G,A25,PAI!#REF!,FALSE)</f>
        <v>#REF!</v>
      </c>
      <c r="F25">
        <f>COUNTIFS(Gestión!A:A,A25,Gestión!B:B,FALSE)</f>
        <v>0</v>
      </c>
      <c r="G25">
        <f>COUNTIFS(Gestión!A:A,A25,Gestión!C:C,FALSE)</f>
        <v>0</v>
      </c>
      <c r="H25" s="135">
        <f t="shared" si="0"/>
        <v>1</v>
      </c>
      <c r="I25" s="135">
        <f t="shared" si="1"/>
        <v>1</v>
      </c>
      <c r="J25" s="136" t="s">
        <v>465</v>
      </c>
      <c r="L25" t="s">
        <v>476</v>
      </c>
      <c r="M25" t="s">
        <v>489</v>
      </c>
    </row>
    <row r="26" spans="1:13" x14ac:dyDescent="0.25">
      <c r="A26" t="s">
        <v>377</v>
      </c>
      <c r="B26">
        <f>COUNTIF(PAI!G:G,A26)</f>
        <v>2</v>
      </c>
      <c r="C26">
        <f>COUNTIF(Gestión!A:A,A26)</f>
        <v>0</v>
      </c>
      <c r="D26" t="e">
        <f>COUNTIFS(PAI!G:G,A26,PAI!#REF!,FALSE)</f>
        <v>#REF!</v>
      </c>
      <c r="E26" t="e">
        <f>COUNTIFS(PAI!G:G,A26,PAI!#REF!,FALSE)</f>
        <v>#REF!</v>
      </c>
      <c r="F26">
        <f>COUNTIFS(Gestión!A:A,A26,Gestión!B:B,FALSE)</f>
        <v>0</v>
      </c>
      <c r="G26">
        <f>COUNTIFS(Gestión!A:A,A26,Gestión!C:C,FALSE)</f>
        <v>0</v>
      </c>
      <c r="H26" s="135">
        <f t="shared" si="0"/>
        <v>1</v>
      </c>
      <c r="I26" s="135">
        <f t="shared" si="1"/>
        <v>1</v>
      </c>
      <c r="K26" t="s">
        <v>477</v>
      </c>
      <c r="L26" t="s">
        <v>470</v>
      </c>
    </row>
    <row r="27" spans="1:13" x14ac:dyDescent="0.25">
      <c r="A27" t="s">
        <v>110</v>
      </c>
      <c r="B27">
        <f>COUNTIF(PAI!G:G,A27)</f>
        <v>3</v>
      </c>
      <c r="C27">
        <f>COUNTIF(Gestión!A:A,A27)</f>
        <v>0</v>
      </c>
      <c r="D27" t="e">
        <f>COUNTIFS(PAI!G:G,A27,PAI!#REF!,FALSE)</f>
        <v>#REF!</v>
      </c>
      <c r="E27" t="e">
        <f>COUNTIFS(PAI!G:G,A27,PAI!#REF!,FALSE)</f>
        <v>#REF!</v>
      </c>
      <c r="F27">
        <f>COUNTIFS(Gestión!A:A,A27,Gestión!B:B,FALSE)</f>
        <v>0</v>
      </c>
      <c r="G27">
        <f>COUNTIFS(Gestión!A:A,A27,Gestión!C:C,FALSE)</f>
        <v>0</v>
      </c>
      <c r="H27" s="135">
        <f t="shared" si="0"/>
        <v>1</v>
      </c>
      <c r="I27" s="135">
        <f t="shared" si="1"/>
        <v>1</v>
      </c>
      <c r="L27" t="s">
        <v>478</v>
      </c>
      <c r="M27" t="s">
        <v>489</v>
      </c>
    </row>
  </sheetData>
  <mergeCells count="5">
    <mergeCell ref="A1:A2"/>
    <mergeCell ref="B1:C1"/>
    <mergeCell ref="D1:E1"/>
    <mergeCell ref="F1:G1"/>
    <mergeCell ref="H1:I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921C7-D457-460C-B946-4743D826E1D2}">
  <dimension ref="A1:C50"/>
  <sheetViews>
    <sheetView workbookViewId="0">
      <selection activeCell="D19" sqref="D19"/>
    </sheetView>
  </sheetViews>
  <sheetFormatPr baseColWidth="10" defaultRowHeight="15" x14ac:dyDescent="0.25"/>
  <cols>
    <col min="2" max="3" width="7.7109375" customWidth="1"/>
  </cols>
  <sheetData>
    <row r="1" spans="1:3" x14ac:dyDescent="0.25">
      <c r="A1" t="str" cm="1">
        <f t="array" ref="A1:A50">[1]Indicadores!$G$6:$G$55</f>
        <v>Dirección Administrativa</v>
      </c>
      <c r="B1" s="134" t="b" cm="1">
        <f t="array" ref="B1:C50">[1]Indicadores!$V$6:$W$55</f>
        <v>0</v>
      </c>
      <c r="C1" s="134" t="b">
        <v>0</v>
      </c>
    </row>
    <row r="2" spans="1:3" x14ac:dyDescent="0.25">
      <c r="A2" t="str">
        <v>Dirección Administrativa</v>
      </c>
      <c r="B2" s="134" t="b">
        <v>0</v>
      </c>
      <c r="C2" s="134" t="b">
        <v>0</v>
      </c>
    </row>
    <row r="3" spans="1:3" x14ac:dyDescent="0.25">
      <c r="A3" t="str">
        <v>Dirección Administrativa</v>
      </c>
      <c r="B3" s="134" t="b">
        <v>0</v>
      </c>
      <c r="C3" s="134" t="b">
        <v>0</v>
      </c>
    </row>
    <row r="4" spans="1:3" x14ac:dyDescent="0.25">
      <c r="A4" t="str">
        <v>Dirección Administrativa</v>
      </c>
      <c r="B4" s="134" t="b">
        <v>0</v>
      </c>
      <c r="C4" s="134" t="b">
        <v>0</v>
      </c>
    </row>
    <row r="5" spans="1:3" x14ac:dyDescent="0.25">
      <c r="A5" t="str">
        <v>Dirección Administrativa</v>
      </c>
      <c r="B5" s="134" t="b">
        <v>0</v>
      </c>
      <c r="C5" s="134" t="b">
        <v>0</v>
      </c>
    </row>
    <row r="6" spans="1:3" x14ac:dyDescent="0.25">
      <c r="A6" t="str">
        <v>Dirección Administrativa</v>
      </c>
      <c r="B6" s="134" t="b">
        <v>0</v>
      </c>
      <c r="C6" s="134" t="b">
        <v>0</v>
      </c>
    </row>
    <row r="7" spans="1:3" x14ac:dyDescent="0.25">
      <c r="A7" t="str">
        <v>Dirección Administrativa</v>
      </c>
      <c r="B7" s="134" t="b">
        <v>0</v>
      </c>
      <c r="C7" s="134" t="b">
        <v>0</v>
      </c>
    </row>
    <row r="8" spans="1:3" x14ac:dyDescent="0.25">
      <c r="A8" t="str">
        <v>Dirección Administrativa</v>
      </c>
      <c r="B8" s="134" t="b">
        <v>0</v>
      </c>
      <c r="C8" s="134" t="b">
        <v>0</v>
      </c>
    </row>
    <row r="9" spans="1:3" x14ac:dyDescent="0.25">
      <c r="A9" t="str">
        <v>Dirección Comercial</v>
      </c>
      <c r="B9" s="134" t="b">
        <v>0</v>
      </c>
      <c r="C9" s="134" t="b">
        <v>0</v>
      </c>
    </row>
    <row r="10" spans="1:3" x14ac:dyDescent="0.25">
      <c r="A10" t="str">
        <v>Dirección Comercial</v>
      </c>
      <c r="B10" s="134" t="b">
        <v>0</v>
      </c>
      <c r="C10" s="134" t="b">
        <v>0</v>
      </c>
    </row>
    <row r="11" spans="1:3" x14ac:dyDescent="0.25">
      <c r="A11" t="str">
        <v>Dirección de Analítica, Alistamiento y Valoración</v>
      </c>
      <c r="B11" s="134" t="b">
        <v>0</v>
      </c>
      <c r="C11" s="134" t="b">
        <v>0</v>
      </c>
    </row>
    <row r="12" spans="1:3" x14ac:dyDescent="0.25">
      <c r="A12" t="str">
        <v>Dirección de Analítica, Alistamiento y Valoración</v>
      </c>
      <c r="B12" s="134" t="b">
        <v>0</v>
      </c>
      <c r="C12" s="134" t="b">
        <v>0</v>
      </c>
    </row>
    <row r="13" spans="1:3" x14ac:dyDescent="0.25">
      <c r="A13" t="str">
        <v>Dirección de Analítica, Alistamiento y Valoración</v>
      </c>
      <c r="B13" s="134" t="b">
        <v>0</v>
      </c>
      <c r="C13" s="134" t="b">
        <v>0</v>
      </c>
    </row>
    <row r="14" spans="1:3" x14ac:dyDescent="0.25">
      <c r="A14" t="str">
        <v>Dirección de Analítica, Alistamiento y Valoración</v>
      </c>
      <c r="B14" s="134" t="b">
        <v>0</v>
      </c>
      <c r="C14" s="134" t="b">
        <v>0</v>
      </c>
    </row>
    <row r="15" spans="1:3" x14ac:dyDescent="0.25">
      <c r="A15" t="str">
        <v>Dirección de Asuntos Legales Misionales</v>
      </c>
      <c r="B15" s="134" t="b">
        <v>0</v>
      </c>
      <c r="C15" s="134" t="b">
        <v>0</v>
      </c>
    </row>
    <row r="16" spans="1:3" x14ac:dyDescent="0.25">
      <c r="A16" t="str">
        <v>Dirección de Asuntos Legales Misionales</v>
      </c>
      <c r="B16" s="134" t="b">
        <v>0</v>
      </c>
      <c r="C16" s="134" t="b">
        <v>0</v>
      </c>
    </row>
    <row r="17" spans="1:3" x14ac:dyDescent="0.25">
      <c r="A17" t="str">
        <v>Dirección de Contratación</v>
      </c>
      <c r="B17" s="134" t="b">
        <v>0</v>
      </c>
      <c r="C17" s="134" t="b">
        <v>0</v>
      </c>
    </row>
    <row r="18" spans="1:3" x14ac:dyDescent="0.25">
      <c r="A18" t="str">
        <v>Dirección de Contratación</v>
      </c>
      <c r="B18" s="134" t="b">
        <v>0</v>
      </c>
      <c r="C18" s="134" t="b">
        <v>0</v>
      </c>
    </row>
    <row r="19" spans="1:3" x14ac:dyDescent="0.25">
      <c r="A19" t="str">
        <v>Dirección de Contratación</v>
      </c>
      <c r="B19" s="134" t="b">
        <v>0</v>
      </c>
      <c r="C19" s="134" t="b">
        <v>0</v>
      </c>
    </row>
    <row r="20" spans="1:3" x14ac:dyDescent="0.25">
      <c r="A20" t="str">
        <v>Dirección de Control del Inventario</v>
      </c>
      <c r="B20" s="134" t="b">
        <v>0</v>
      </c>
      <c r="C20" s="134" t="b">
        <v>0</v>
      </c>
    </row>
    <row r="21" spans="1:3" x14ac:dyDescent="0.25">
      <c r="A21" t="str">
        <v>Dirección de Control del Inventario</v>
      </c>
      <c r="B21" s="134" t="b">
        <v>0</v>
      </c>
      <c r="C21" s="134" t="b">
        <v>0</v>
      </c>
    </row>
    <row r="22" spans="1:3" x14ac:dyDescent="0.25">
      <c r="A22" t="str">
        <v>Dirección de Control del Inventario</v>
      </c>
      <c r="B22" s="134" t="b">
        <v>0</v>
      </c>
      <c r="C22" s="134" t="b">
        <v>0</v>
      </c>
    </row>
    <row r="23" spans="1:3" x14ac:dyDescent="0.25">
      <c r="A23" t="str">
        <v>Dirección de Control del Inventario</v>
      </c>
      <c r="B23" s="134" t="b">
        <v>0</v>
      </c>
      <c r="C23" s="134" t="b">
        <v>0</v>
      </c>
    </row>
    <row r="24" spans="1:3" x14ac:dyDescent="0.25">
      <c r="A24" t="str">
        <v>Dirección de Planeación y Prospectiva</v>
      </c>
      <c r="B24" s="134" t="b">
        <v>1</v>
      </c>
      <c r="C24" s="134" t="b">
        <v>1</v>
      </c>
    </row>
    <row r="25" spans="1:3" x14ac:dyDescent="0.25">
      <c r="A25" t="str">
        <v>Dirección de Seguimiento y Control de Liquidaciones</v>
      </c>
      <c r="B25" s="134" t="b">
        <v>0</v>
      </c>
      <c r="C25" s="134" t="b">
        <v>0</v>
      </c>
    </row>
    <row r="26" spans="1:3" x14ac:dyDescent="0.25">
      <c r="A26" t="str">
        <v>Dirección para la Democratización de Activos Inmuebles Rurales</v>
      </c>
      <c r="B26" s="134" t="b">
        <v>0</v>
      </c>
      <c r="C26" s="134" t="b">
        <v>0</v>
      </c>
    </row>
    <row r="27" spans="1:3" x14ac:dyDescent="0.25">
      <c r="A27" t="str">
        <v>Dirección para la Democratización de Activos Inmuebles Rurales</v>
      </c>
      <c r="B27" s="134" t="b">
        <v>0</v>
      </c>
      <c r="C27" s="134" t="b">
        <v>0</v>
      </c>
    </row>
    <row r="28" spans="1:3" x14ac:dyDescent="0.25">
      <c r="A28" t="str">
        <v>Dirección para la Democratización de Activos Inmuebles Rurales</v>
      </c>
      <c r="B28" s="134" t="b">
        <v>0</v>
      </c>
      <c r="C28" s="134" t="b">
        <v>0</v>
      </c>
    </row>
    <row r="29" spans="1:3" x14ac:dyDescent="0.25">
      <c r="A29" t="str">
        <v>Dirección para la Democratización de Activos Inmuebles Urbanos</v>
      </c>
      <c r="B29" s="134" t="b">
        <v>0</v>
      </c>
      <c r="C29" s="134" t="b">
        <v>0</v>
      </c>
    </row>
    <row r="30" spans="1:3" x14ac:dyDescent="0.25">
      <c r="A30" t="str">
        <v>Dirección para la Democratización de Activos Inmuebles Urbanos</v>
      </c>
      <c r="B30" s="134" t="b">
        <v>0</v>
      </c>
      <c r="C30" s="134" t="b">
        <v>0</v>
      </c>
    </row>
    <row r="31" spans="1:3" x14ac:dyDescent="0.25">
      <c r="A31" t="str">
        <v>Dirección para la Democratización de Activos Inmuebles Urbanos</v>
      </c>
      <c r="B31" s="134" t="b">
        <v>0</v>
      </c>
      <c r="C31" s="134" t="b">
        <v>0</v>
      </c>
    </row>
    <row r="32" spans="1:3" x14ac:dyDescent="0.25">
      <c r="A32" t="str">
        <v>Dirección Territorial Caribe</v>
      </c>
      <c r="B32" s="134" t="b">
        <v>0</v>
      </c>
      <c r="C32" s="134" t="b">
        <v>0</v>
      </c>
    </row>
    <row r="33" spans="1:3" x14ac:dyDescent="0.25">
      <c r="A33" t="str">
        <v>Dirección Territorial Caribe</v>
      </c>
      <c r="B33" s="134" t="b">
        <v>0</v>
      </c>
      <c r="C33" s="134" t="b">
        <v>0</v>
      </c>
    </row>
    <row r="34" spans="1:3" x14ac:dyDescent="0.25">
      <c r="A34" t="str">
        <v>Dirección Territorial Caribe</v>
      </c>
      <c r="B34" s="134" t="b">
        <v>0</v>
      </c>
      <c r="C34" s="134" t="b">
        <v>0</v>
      </c>
    </row>
    <row r="35" spans="1:3" x14ac:dyDescent="0.25">
      <c r="A35" t="str">
        <v>Dirección Territorial Centro Oriente</v>
      </c>
      <c r="B35" s="134" t="b">
        <v>0</v>
      </c>
      <c r="C35" s="134" t="b">
        <v>0</v>
      </c>
    </row>
    <row r="36" spans="1:3" x14ac:dyDescent="0.25">
      <c r="A36" t="str">
        <v>Dirección Territorial Centro Oriente</v>
      </c>
      <c r="B36" s="134" t="b">
        <v>0</v>
      </c>
      <c r="C36" s="134" t="b">
        <v>0</v>
      </c>
    </row>
    <row r="37" spans="1:3" x14ac:dyDescent="0.25">
      <c r="A37" t="str">
        <v>Dirección Territorial Centro Oriente</v>
      </c>
      <c r="B37" s="134" t="b">
        <v>0</v>
      </c>
      <c r="C37" s="134" t="b">
        <v>0</v>
      </c>
    </row>
    <row r="38" spans="1:3" x14ac:dyDescent="0.25">
      <c r="A38" t="str">
        <v>Dirección Territorial Occidente</v>
      </c>
      <c r="B38" s="134" t="b">
        <v>0</v>
      </c>
      <c r="C38" s="134" t="b">
        <v>0</v>
      </c>
    </row>
    <row r="39" spans="1:3" x14ac:dyDescent="0.25">
      <c r="A39" t="str">
        <v>Dirección Territorial Occidente</v>
      </c>
      <c r="B39" s="134" t="b">
        <v>0</v>
      </c>
      <c r="C39" s="134" t="b">
        <v>0</v>
      </c>
    </row>
    <row r="40" spans="1:3" x14ac:dyDescent="0.25">
      <c r="A40" t="str">
        <v>Dirección Territorial Occidente</v>
      </c>
      <c r="B40" s="134" t="b">
        <v>0</v>
      </c>
      <c r="C40" s="134" t="b">
        <v>0</v>
      </c>
    </row>
    <row r="41" spans="1:3" x14ac:dyDescent="0.25">
      <c r="A41" t="str">
        <v>Dirección Territorial Sur</v>
      </c>
      <c r="B41" s="134" t="b">
        <v>0</v>
      </c>
      <c r="C41" s="134" t="b">
        <v>0</v>
      </c>
    </row>
    <row r="42" spans="1:3" x14ac:dyDescent="0.25">
      <c r="A42" t="str">
        <v>Dirección Territorial Sur</v>
      </c>
      <c r="B42" s="134" t="b">
        <v>0</v>
      </c>
      <c r="C42" s="134" t="b">
        <v>0</v>
      </c>
    </row>
    <row r="43" spans="1:3" x14ac:dyDescent="0.25">
      <c r="A43" t="str">
        <v>Dirección Territorial Sur</v>
      </c>
      <c r="B43" s="134" t="b">
        <v>0</v>
      </c>
      <c r="C43" s="134" t="b">
        <v>0</v>
      </c>
    </row>
    <row r="44" spans="1:3" x14ac:dyDescent="0.25">
      <c r="A44" t="str">
        <v>Gerencia de Depositarios, Mandatarios y Liquidadores</v>
      </c>
      <c r="B44" s="134" t="b">
        <v>0</v>
      </c>
      <c r="C44" s="134" t="b">
        <v>0</v>
      </c>
    </row>
    <row r="45" spans="1:3" x14ac:dyDescent="0.25">
      <c r="A45" t="str">
        <v>Gerencia de Depositarios, Mandatarios y Liquidadores</v>
      </c>
      <c r="B45" s="134" t="b">
        <v>0</v>
      </c>
      <c r="C45" s="134" t="b">
        <v>0</v>
      </c>
    </row>
    <row r="46" spans="1:3" x14ac:dyDescent="0.25">
      <c r="A46" t="str">
        <v>Gerencia de Depositarios, Mandatarios y Liquidadores</v>
      </c>
      <c r="B46" s="134" t="b">
        <v>0</v>
      </c>
      <c r="C46" s="134" t="b">
        <v>0</v>
      </c>
    </row>
    <row r="47" spans="1:3" x14ac:dyDescent="0.25">
      <c r="A47" t="str">
        <v>Gerencia de Depositarios, Mandatarios y Liquidadores</v>
      </c>
      <c r="B47" s="134" t="b">
        <v>0</v>
      </c>
      <c r="C47" s="134" t="b">
        <v>0</v>
      </c>
    </row>
    <row r="48" spans="1:3" x14ac:dyDescent="0.25">
      <c r="A48" t="str">
        <v>Oficina de Tecnologías y Sistemas de la Información</v>
      </c>
      <c r="B48" s="134" t="b">
        <v>0</v>
      </c>
      <c r="C48" s="134" t="b">
        <v>0</v>
      </c>
    </row>
    <row r="49" spans="1:3" x14ac:dyDescent="0.25">
      <c r="A49" t="str">
        <v>Dirección de Contratación</v>
      </c>
      <c r="B49" s="134" t="b">
        <v>0</v>
      </c>
      <c r="C49" s="134" t="b">
        <v>0</v>
      </c>
    </row>
    <row r="50" spans="1:3" x14ac:dyDescent="0.25">
      <c r="A50" t="str">
        <v>Oficina de Integridad, Anticorrupción y Cumplimiento</v>
      </c>
      <c r="B50" s="134" t="b">
        <v>0</v>
      </c>
      <c r="C50" s="134" t="b">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37"/>
  <sheetViews>
    <sheetView topLeftCell="H10" workbookViewId="0">
      <selection activeCell="Q16" sqref="Q16"/>
    </sheetView>
  </sheetViews>
  <sheetFormatPr baseColWidth="10" defaultColWidth="11.42578125" defaultRowHeight="12" x14ac:dyDescent="0.2"/>
  <cols>
    <col min="1" max="1" width="6.85546875" style="2" customWidth="1"/>
    <col min="2" max="2" width="25" style="1" customWidth="1"/>
    <col min="3" max="3" width="82.42578125" style="2" customWidth="1"/>
    <col min="4" max="4" width="44.85546875" style="2" customWidth="1"/>
    <col min="5" max="5" width="28" style="2" customWidth="1"/>
    <col min="6" max="6" width="22" style="2" customWidth="1"/>
    <col min="7" max="7" width="29.28515625" style="2" customWidth="1"/>
    <col min="8" max="13" width="22" style="2" customWidth="1"/>
    <col min="14" max="14" width="20.140625" style="2" customWidth="1"/>
    <col min="15" max="17" width="23.140625" style="2" customWidth="1"/>
    <col min="18" max="18" width="20.5703125" style="2" customWidth="1"/>
    <col min="19" max="16384" width="11.42578125" style="2"/>
  </cols>
  <sheetData>
    <row r="1" spans="1:18" s="11" customFormat="1" ht="93.75" customHeight="1" thickBot="1" x14ac:dyDescent="0.25">
      <c r="A1" s="193"/>
      <c r="B1" s="194"/>
      <c r="C1" s="23" t="s">
        <v>413</v>
      </c>
      <c r="D1" s="23"/>
      <c r="E1" s="26" t="s">
        <v>414</v>
      </c>
      <c r="F1" s="12"/>
      <c r="G1" s="12"/>
      <c r="H1" s="27"/>
      <c r="I1" s="27"/>
      <c r="J1" s="27"/>
      <c r="K1" s="27"/>
    </row>
    <row r="2" spans="1:18" s="11" customFormat="1" ht="14.25" x14ac:dyDescent="0.2"/>
    <row r="3" spans="1:18" s="11" customFormat="1" ht="14.25" x14ac:dyDescent="0.2"/>
    <row r="4" spans="1:18" s="11" customFormat="1" ht="21.75" customHeight="1" x14ac:dyDescent="0.4">
      <c r="A4" s="195" t="s">
        <v>415</v>
      </c>
      <c r="B4" s="195"/>
      <c r="C4" s="195"/>
      <c r="D4" s="195"/>
      <c r="E4" s="195"/>
      <c r="F4" s="25"/>
      <c r="G4" s="25"/>
      <c r="H4" s="25"/>
      <c r="I4" s="25"/>
      <c r="J4" s="25"/>
      <c r="K4" s="25"/>
      <c r="L4" s="25"/>
      <c r="M4" s="25"/>
      <c r="N4" s="25"/>
      <c r="O4" s="24"/>
    </row>
    <row r="5" spans="1:18" x14ac:dyDescent="0.2">
      <c r="C5" s="1"/>
      <c r="D5" s="1"/>
    </row>
    <row r="6" spans="1:18" x14ac:dyDescent="0.2">
      <c r="C6" s="1"/>
      <c r="D6" s="1"/>
    </row>
    <row r="7" spans="1:18" x14ac:dyDescent="0.2">
      <c r="C7" s="1"/>
      <c r="D7" s="1"/>
    </row>
    <row r="8" spans="1:18" x14ac:dyDescent="0.2">
      <c r="C8" s="15"/>
      <c r="D8" s="15"/>
    </row>
    <row r="10" spans="1:18" x14ac:dyDescent="0.2">
      <c r="B10" s="28" t="s">
        <v>37</v>
      </c>
      <c r="C10" s="29" t="s">
        <v>416</v>
      </c>
      <c r="D10" s="29" t="s">
        <v>39</v>
      </c>
      <c r="E10" s="30" t="s">
        <v>417</v>
      </c>
      <c r="F10" s="30" t="s">
        <v>418</v>
      </c>
      <c r="G10" s="30" t="s">
        <v>419</v>
      </c>
      <c r="H10" s="30" t="s">
        <v>420</v>
      </c>
      <c r="I10" s="30" t="s">
        <v>421</v>
      </c>
      <c r="J10" s="30" t="s">
        <v>422</v>
      </c>
      <c r="K10" s="30" t="s">
        <v>423</v>
      </c>
      <c r="L10" s="30" t="s">
        <v>424</v>
      </c>
      <c r="M10" s="30" t="s">
        <v>425</v>
      </c>
      <c r="N10" s="31" t="s">
        <v>426</v>
      </c>
      <c r="O10" s="30" t="s">
        <v>427</v>
      </c>
      <c r="P10" s="30" t="s">
        <v>428</v>
      </c>
      <c r="Q10" s="30" t="s">
        <v>429</v>
      </c>
      <c r="R10" s="30" t="s">
        <v>41</v>
      </c>
    </row>
    <row r="11" spans="1:18" ht="108" x14ac:dyDescent="0.2">
      <c r="B11" s="3" t="s">
        <v>52</v>
      </c>
      <c r="C11" s="4" t="s">
        <v>53</v>
      </c>
      <c r="D11" s="16" t="s">
        <v>54</v>
      </c>
      <c r="E11" s="16" t="s">
        <v>54</v>
      </c>
      <c r="F11" s="17" t="s">
        <v>100</v>
      </c>
      <c r="G11" s="18" t="s">
        <v>121</v>
      </c>
      <c r="H11" s="18" t="s">
        <v>130</v>
      </c>
      <c r="I11" s="19" t="s">
        <v>217</v>
      </c>
      <c r="J11" s="18" t="s">
        <v>258</v>
      </c>
      <c r="K11" s="20" t="s">
        <v>264</v>
      </c>
      <c r="L11" s="16" t="s">
        <v>430</v>
      </c>
      <c r="M11" s="18" t="s">
        <v>431</v>
      </c>
      <c r="N11" s="6" t="s">
        <v>374</v>
      </c>
      <c r="O11" s="19" t="s">
        <v>324</v>
      </c>
      <c r="P11" s="18" t="s">
        <v>401</v>
      </c>
      <c r="Q11" s="18" t="s">
        <v>432</v>
      </c>
      <c r="R11" s="85" t="s">
        <v>433</v>
      </c>
    </row>
    <row r="12" spans="1:18" ht="72" x14ac:dyDescent="0.2">
      <c r="B12" s="3" t="s">
        <v>119</v>
      </c>
      <c r="C12" s="7" t="s">
        <v>99</v>
      </c>
      <c r="D12" s="21" t="s">
        <v>92</v>
      </c>
      <c r="E12" s="21" t="s">
        <v>92</v>
      </c>
      <c r="F12" s="5"/>
      <c r="G12" s="5"/>
      <c r="H12" s="18" t="s">
        <v>143</v>
      </c>
      <c r="I12" s="5"/>
      <c r="J12" s="19" t="s">
        <v>242</v>
      </c>
      <c r="K12" s="5"/>
      <c r="L12" s="16" t="s">
        <v>275</v>
      </c>
      <c r="M12" s="18" t="s">
        <v>288</v>
      </c>
      <c r="O12" s="5"/>
      <c r="P12" s="19" t="s">
        <v>408</v>
      </c>
      <c r="Q12" s="19"/>
      <c r="R12" s="19" t="s">
        <v>434</v>
      </c>
    </row>
    <row r="13" spans="1:18" ht="72" x14ac:dyDescent="0.2">
      <c r="B13" s="3" t="s">
        <v>240</v>
      </c>
      <c r="C13" s="4" t="s">
        <v>120</v>
      </c>
      <c r="D13" s="20" t="s">
        <v>435</v>
      </c>
      <c r="E13" s="20" t="s">
        <v>435</v>
      </c>
      <c r="F13" s="5"/>
      <c r="G13" s="5"/>
      <c r="H13" s="18" t="s">
        <v>182</v>
      </c>
      <c r="I13" s="5"/>
      <c r="J13" s="5"/>
      <c r="K13" s="5"/>
      <c r="L13" s="19" t="s">
        <v>280</v>
      </c>
      <c r="M13" s="18" t="s">
        <v>436</v>
      </c>
      <c r="O13" s="5"/>
      <c r="P13" s="5"/>
      <c r="Q13" s="19"/>
      <c r="R13" s="19" t="s">
        <v>437</v>
      </c>
    </row>
    <row r="14" spans="1:18" ht="48" x14ac:dyDescent="0.2">
      <c r="B14" s="3" t="s">
        <v>286</v>
      </c>
      <c r="C14" s="4" t="s">
        <v>129</v>
      </c>
      <c r="D14" s="17" t="s">
        <v>100</v>
      </c>
      <c r="E14" s="5"/>
      <c r="F14" s="5"/>
      <c r="G14" s="5"/>
      <c r="H14" s="18" t="s">
        <v>438</v>
      </c>
      <c r="I14" s="5"/>
      <c r="J14" s="5"/>
      <c r="K14" s="5"/>
      <c r="L14" s="5"/>
      <c r="M14" s="18" t="s">
        <v>439</v>
      </c>
      <c r="O14" s="5"/>
      <c r="P14" s="5"/>
      <c r="Q14" s="19"/>
      <c r="R14" s="19" t="s">
        <v>440</v>
      </c>
    </row>
    <row r="15" spans="1:18" ht="36" x14ac:dyDescent="0.2">
      <c r="B15" s="6" t="s">
        <v>399</v>
      </c>
      <c r="C15" s="7" t="s">
        <v>216</v>
      </c>
      <c r="D15" s="18" t="s">
        <v>121</v>
      </c>
      <c r="E15" s="5"/>
      <c r="F15" s="5"/>
      <c r="H15" s="18" t="s">
        <v>441</v>
      </c>
      <c r="I15" s="5"/>
      <c r="J15" s="5"/>
      <c r="K15" s="5"/>
      <c r="L15" s="5"/>
      <c r="M15" s="19"/>
      <c r="O15" s="5"/>
      <c r="P15" s="5"/>
      <c r="Q15" s="19"/>
      <c r="R15" s="19" t="s">
        <v>244</v>
      </c>
    </row>
    <row r="16" spans="1:18" ht="45" customHeight="1" x14ac:dyDescent="0.2">
      <c r="C16" s="8" t="s">
        <v>241</v>
      </c>
      <c r="D16" s="18" t="s">
        <v>130</v>
      </c>
      <c r="H16" s="22" t="s">
        <v>442</v>
      </c>
      <c r="Q16" s="19"/>
      <c r="R16" s="19" t="s">
        <v>443</v>
      </c>
    </row>
    <row r="17" spans="3:18" ht="36" x14ac:dyDescent="0.2">
      <c r="C17" s="9" t="s">
        <v>263</v>
      </c>
      <c r="D17" s="18" t="s">
        <v>143</v>
      </c>
      <c r="Q17" s="19"/>
      <c r="R17" s="19" t="s">
        <v>444</v>
      </c>
    </row>
    <row r="18" spans="3:18" ht="24" x14ac:dyDescent="0.2">
      <c r="C18" s="4" t="s">
        <v>269</v>
      </c>
      <c r="D18" s="18" t="s">
        <v>182</v>
      </c>
      <c r="Q18" s="19"/>
      <c r="R18" s="19" t="s">
        <v>71</v>
      </c>
    </row>
    <row r="19" spans="3:18" ht="36" x14ac:dyDescent="0.2">
      <c r="C19" s="4" t="s">
        <v>287</v>
      </c>
      <c r="D19" s="18" t="s">
        <v>438</v>
      </c>
      <c r="Q19" s="19"/>
      <c r="R19" s="19" t="s">
        <v>155</v>
      </c>
    </row>
    <row r="20" spans="3:18" ht="36" x14ac:dyDescent="0.2">
      <c r="C20" s="7" t="s">
        <v>373</v>
      </c>
      <c r="D20" s="18" t="s">
        <v>441</v>
      </c>
      <c r="Q20" s="19"/>
      <c r="R20" s="19" t="s">
        <v>55</v>
      </c>
    </row>
    <row r="21" spans="3:18" ht="24" x14ac:dyDescent="0.2">
      <c r="C21" s="7" t="s">
        <v>386</v>
      </c>
      <c r="D21" s="22" t="s">
        <v>442</v>
      </c>
      <c r="Q21" s="19"/>
      <c r="R21" s="19" t="s">
        <v>445</v>
      </c>
    </row>
    <row r="22" spans="3:18" ht="24" x14ac:dyDescent="0.2">
      <c r="C22" s="7" t="s">
        <v>400</v>
      </c>
      <c r="D22" s="19" t="s">
        <v>217</v>
      </c>
      <c r="Q22" s="19"/>
      <c r="R22" s="19" t="s">
        <v>446</v>
      </c>
    </row>
    <row r="23" spans="3:18" ht="24" x14ac:dyDescent="0.2">
      <c r="C23" s="10" t="s">
        <v>407</v>
      </c>
      <c r="D23" s="18" t="s">
        <v>258</v>
      </c>
      <c r="Q23" s="19"/>
      <c r="R23" s="19" t="s">
        <v>447</v>
      </c>
    </row>
    <row r="24" spans="3:18" ht="24" x14ac:dyDescent="0.2">
      <c r="C24" s="7"/>
      <c r="D24" s="19" t="s">
        <v>242</v>
      </c>
      <c r="Q24" s="19"/>
      <c r="R24" s="19" t="s">
        <v>448</v>
      </c>
    </row>
    <row r="25" spans="3:18" ht="24" x14ac:dyDescent="0.2">
      <c r="C25" s="10"/>
      <c r="D25" s="10" t="s">
        <v>264</v>
      </c>
      <c r="Q25" s="19"/>
      <c r="R25" s="19" t="s">
        <v>449</v>
      </c>
    </row>
    <row r="26" spans="3:18" ht="36" x14ac:dyDescent="0.2">
      <c r="C26" s="7"/>
      <c r="D26" s="7" t="s">
        <v>430</v>
      </c>
      <c r="Q26" s="19"/>
      <c r="R26" s="19" t="s">
        <v>450</v>
      </c>
    </row>
    <row r="27" spans="3:18" ht="36" x14ac:dyDescent="0.2">
      <c r="C27" s="7"/>
      <c r="D27" s="7" t="s">
        <v>275</v>
      </c>
      <c r="Q27" s="19"/>
      <c r="R27" s="19" t="s">
        <v>451</v>
      </c>
    </row>
    <row r="28" spans="3:18" ht="36" x14ac:dyDescent="0.2">
      <c r="C28" s="10"/>
      <c r="D28" s="10" t="s">
        <v>280</v>
      </c>
      <c r="Q28" s="19"/>
      <c r="R28" s="19" t="s">
        <v>452</v>
      </c>
    </row>
    <row r="29" spans="3:18" ht="36" x14ac:dyDescent="0.2">
      <c r="C29" s="7"/>
      <c r="D29" s="7" t="s">
        <v>431</v>
      </c>
    </row>
    <row r="30" spans="3:18" ht="24" x14ac:dyDescent="0.2">
      <c r="C30" s="7"/>
      <c r="D30" s="7" t="s">
        <v>288</v>
      </c>
    </row>
    <row r="31" spans="3:18" ht="36" x14ac:dyDescent="0.2">
      <c r="C31" s="7"/>
      <c r="D31" s="7" t="s">
        <v>436</v>
      </c>
    </row>
    <row r="32" spans="3:18" ht="24" x14ac:dyDescent="0.2">
      <c r="C32" s="10"/>
      <c r="D32" s="10" t="s">
        <v>439</v>
      </c>
    </row>
    <row r="33" spans="3:4" ht="36" x14ac:dyDescent="0.2">
      <c r="C33" s="10"/>
      <c r="D33" s="10" t="s">
        <v>374</v>
      </c>
    </row>
    <row r="34" spans="3:4" ht="36" x14ac:dyDescent="0.2">
      <c r="C34" s="10"/>
      <c r="D34" s="10" t="s">
        <v>324</v>
      </c>
    </row>
    <row r="35" spans="3:4" ht="36" x14ac:dyDescent="0.2">
      <c r="C35" s="7"/>
      <c r="D35" s="7" t="s">
        <v>401</v>
      </c>
    </row>
    <row r="36" spans="3:4" ht="24" x14ac:dyDescent="0.2">
      <c r="C36" s="10"/>
      <c r="D36" s="10" t="s">
        <v>408</v>
      </c>
    </row>
    <row r="37" spans="3:4" ht="24" x14ac:dyDescent="0.2">
      <c r="C37" s="10"/>
      <c r="D37" s="10" t="s">
        <v>432</v>
      </c>
    </row>
  </sheetData>
  <sheetProtection formatCells="0" formatColumns="0" formatRows="0"/>
  <mergeCells count="2">
    <mergeCell ref="A1:B1"/>
    <mergeCell ref="A4:E4"/>
  </mergeCells>
  <phoneticPr fontId="5" type="noConversion"/>
  <pageMargins left="0.7" right="0.7" top="0.75" bottom="0.75" header="0.3" footer="0.3"/>
  <pageSetup orientation="portrait" horizontalDpi="1200" verticalDpi="1200" r:id="rId1"/>
  <drawing r:id="rId2"/>
  <tableParts count="15">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366123C9E7CFF54BADF2CDB07246F979" ma:contentTypeVersion="12" ma:contentTypeDescription="Crear nuevo documento." ma:contentTypeScope="" ma:versionID="c4f76472f55e2aa5b84a7aa23ddfd8c4">
  <xsd:schema xmlns:xsd="http://www.w3.org/2001/XMLSchema" xmlns:xs="http://www.w3.org/2001/XMLSchema" xmlns:p="http://schemas.microsoft.com/office/2006/metadata/properties" xmlns:ns2="e6ea4672-14d5-47ca-ae15-7fd24564ae10" xmlns:ns3="5632e95e-2d09-4aae-a75b-7edaa75d4085" targetNamespace="http://schemas.microsoft.com/office/2006/metadata/properties" ma:root="true" ma:fieldsID="c2817e0fa452d99f3ab9bfef81ad600d" ns2:_="" ns3:_="">
    <xsd:import namespace="e6ea4672-14d5-47ca-ae15-7fd24564ae10"/>
    <xsd:import namespace="5632e95e-2d09-4aae-a75b-7edaa75d4085"/>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ea4672-14d5-47ca-ae15-7fd24564ae1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Etiquetas de imagen" ma:readOnly="false" ma:fieldId="{5cf76f15-5ced-4ddc-b409-7134ff3c332f}" ma:taxonomyMulti="true" ma:sspId="ddd7727a-dc5b-449a-b57c-945e9e7cad8d"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632e95e-2d09-4aae-a75b-7edaa75d4085"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a3b43c30-e2fe-4fbe-b0d7-2ffba4f74e3b}" ma:internalName="TaxCatchAll" ma:showField="CatchAllData" ma:web="5632e95e-2d09-4aae-a75b-7edaa75d408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e6ea4672-14d5-47ca-ae15-7fd24564ae10">
      <Terms xmlns="http://schemas.microsoft.com/office/infopath/2007/PartnerControls"/>
    </lcf76f155ced4ddcb4097134ff3c332f>
    <TaxCatchAll xmlns="5632e95e-2d09-4aae-a75b-7edaa75d4085" xsi:nil="true"/>
  </documentManagement>
</p:properties>
</file>

<file path=customXml/itemProps1.xml><?xml version="1.0" encoding="utf-8"?>
<ds:datastoreItem xmlns:ds="http://schemas.openxmlformats.org/officeDocument/2006/customXml" ds:itemID="{F52F5C5D-68EE-401E-AD5C-19B728A065C1}">
  <ds:schemaRefs>
    <ds:schemaRef ds:uri="http://schemas.microsoft.com/sharepoint/v3/contenttype/forms"/>
  </ds:schemaRefs>
</ds:datastoreItem>
</file>

<file path=customXml/itemProps2.xml><?xml version="1.0" encoding="utf-8"?>
<ds:datastoreItem xmlns:ds="http://schemas.openxmlformats.org/officeDocument/2006/customXml" ds:itemID="{98B4784D-B60D-4ED1-BEAD-EA8FCB09869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6ea4672-14d5-47ca-ae15-7fd24564ae10"/>
    <ds:schemaRef ds:uri="5632e95e-2d09-4aae-a75b-7edaa75d408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983EAF7-F9C7-4666-BCB4-434C9FF3B827}">
  <ds:schemaRefs>
    <ds:schemaRef ds:uri="http://www.w3.org/XML/1998/namespace"/>
    <ds:schemaRef ds:uri="http://schemas.openxmlformats.org/package/2006/metadata/core-properties"/>
    <ds:schemaRef ds:uri="http://schemas.microsoft.com/office/infopath/2007/PartnerControls"/>
    <ds:schemaRef ds:uri="e6ea4672-14d5-47ca-ae15-7fd24564ae10"/>
    <ds:schemaRef ds:uri="http://schemas.microsoft.com/office/2006/documentManagement/types"/>
    <ds:schemaRef ds:uri="http://purl.org/dc/elements/1.1/"/>
    <ds:schemaRef ds:uri="5632e95e-2d09-4aae-a75b-7edaa75d4085"/>
    <ds:schemaRef ds:uri="http://schemas.microsoft.com/office/2006/metadata/properties"/>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15</vt:i4>
      </vt:variant>
    </vt:vector>
  </HeadingPairs>
  <TitlesOfParts>
    <vt:vector size="22" baseType="lpstr">
      <vt:lpstr>Instrucciones</vt:lpstr>
      <vt:lpstr>PAI</vt:lpstr>
      <vt:lpstr>Hoja2</vt:lpstr>
      <vt:lpstr>Hoja1</vt:lpstr>
      <vt:lpstr>Avance</vt:lpstr>
      <vt:lpstr>Gestión</vt:lpstr>
      <vt:lpstr>Datos</vt:lpstr>
      <vt:lpstr>Dimensión</vt:lpstr>
      <vt:lpstr>Iniciativas_Objetivo1</vt:lpstr>
      <vt:lpstr>Iniciativas_Objetivo10</vt:lpstr>
      <vt:lpstr>Iniciativas_Objetivo11</vt:lpstr>
      <vt:lpstr>Iniciativas_Objetivo12</vt:lpstr>
      <vt:lpstr>Iniciativas_Objetivo13</vt:lpstr>
      <vt:lpstr>Iniciativas_Objetivo2</vt:lpstr>
      <vt:lpstr>Iniciativas_Objetivo3</vt:lpstr>
      <vt:lpstr>Iniciativas_Objetivo4</vt:lpstr>
      <vt:lpstr>Iniciativas_Objetivo5</vt:lpstr>
      <vt:lpstr>Iniciativas_Objetivo6</vt:lpstr>
      <vt:lpstr>Iniciativas_Objetivo7</vt:lpstr>
      <vt:lpstr>Iniciativas_Objetivo8</vt:lpstr>
      <vt:lpstr>Iniciativas_Objetivo9</vt:lpstr>
      <vt:lpstr>Objetivos_Estratégicos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Andres David Martinez Gutierrez</dc:creator>
  <cp:keywords/>
  <dc:description/>
  <cp:lastModifiedBy>David Eduardo Pinzon Romero</cp:lastModifiedBy>
  <cp:revision/>
  <dcterms:created xsi:type="dcterms:W3CDTF">2021-01-12T21:50:06Z</dcterms:created>
  <dcterms:modified xsi:type="dcterms:W3CDTF">2025-10-30T20:58:08Z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0x010100366123C9E7CFF54BADF2CDB07246F979</vt:lpwstr>
  </property>
  <property fmtid="{D5CDD505-2E9C-101B-9397-08002B2CF9AE}" pid="3" name="MediaServiceImageTags">
    <vt:lpwstr/>
  </property>
</Properties>
</file>